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120" yWindow="705" windowWidth="15120" windowHeight="7410"/>
  </bookViews>
  <sheets>
    <sheet name="отчёт" sheetId="12" r:id="rId1"/>
  </sheets>
  <calcPr calcId="145621"/>
</workbook>
</file>

<file path=xl/calcChain.xml><?xml version="1.0" encoding="utf-8"?>
<calcChain xmlns="http://schemas.openxmlformats.org/spreadsheetml/2006/main">
  <c r="E156" i="12" l="1"/>
  <c r="F156" i="12"/>
  <c r="E158" i="12"/>
  <c r="F158" i="12"/>
  <c r="G158" i="12"/>
  <c r="D158" i="12"/>
  <c r="D156" i="12"/>
  <c r="E157" i="12"/>
  <c r="F157" i="12"/>
  <c r="D157" i="12"/>
  <c r="E154" i="12"/>
  <c r="F154" i="12"/>
  <c r="G154" i="12"/>
  <c r="D154" i="12"/>
  <c r="E155" i="12"/>
  <c r="F155" i="12"/>
  <c r="G155" i="12"/>
  <c r="D155" i="12"/>
  <c r="E140" i="12"/>
  <c r="E139" i="12" s="1"/>
  <c r="F140" i="12"/>
  <c r="F139" i="12" s="1"/>
  <c r="G140" i="12"/>
  <c r="G139" i="12" s="1"/>
  <c r="D140" i="12"/>
  <c r="D139" i="12" s="1"/>
  <c r="E136" i="12"/>
  <c r="F136" i="12"/>
  <c r="G136" i="12"/>
  <c r="D136" i="12"/>
  <c r="E132" i="12"/>
  <c r="F132" i="12"/>
  <c r="G132" i="12"/>
  <c r="E131" i="12"/>
  <c r="F131" i="12"/>
  <c r="G131" i="12"/>
  <c r="D132" i="12"/>
  <c r="D131" i="12"/>
  <c r="E126" i="12"/>
  <c r="F126" i="12"/>
  <c r="G126" i="12"/>
  <c r="D126" i="12"/>
  <c r="E123" i="12"/>
  <c r="F123" i="12"/>
  <c r="G123" i="12"/>
  <c r="D123" i="12"/>
  <c r="E114" i="12"/>
  <c r="E113" i="12" s="1"/>
  <c r="F114" i="12"/>
  <c r="G114" i="12"/>
  <c r="D114" i="12"/>
  <c r="D113" i="12" s="1"/>
  <c r="G113" i="12"/>
  <c r="F113" i="12"/>
  <c r="V113" i="12"/>
  <c r="U113" i="12"/>
  <c r="T113" i="12"/>
  <c r="S113" i="12"/>
  <c r="R113" i="12"/>
  <c r="Q113" i="12"/>
  <c r="P113" i="12"/>
  <c r="O113" i="12"/>
  <c r="N113" i="12"/>
  <c r="M113" i="12"/>
  <c r="L113" i="12"/>
  <c r="K113" i="12"/>
  <c r="J113" i="12"/>
  <c r="I113" i="12"/>
  <c r="H113" i="12"/>
  <c r="H109" i="12"/>
  <c r="I109" i="12"/>
  <c r="J109" i="12"/>
  <c r="K109" i="12"/>
  <c r="L109" i="12"/>
  <c r="M109" i="12"/>
  <c r="N109" i="12"/>
  <c r="O109" i="12"/>
  <c r="P109" i="12"/>
  <c r="Q109" i="12"/>
  <c r="R109" i="12"/>
  <c r="S109" i="12"/>
  <c r="T109" i="12"/>
  <c r="U109" i="12"/>
  <c r="V109" i="12"/>
  <c r="E110" i="12"/>
  <c r="E109" i="12" s="1"/>
  <c r="F110" i="12"/>
  <c r="F109" i="12" s="1"/>
  <c r="G110" i="12"/>
  <c r="G109" i="12" s="1"/>
  <c r="D110" i="12"/>
  <c r="D109" i="12" s="1"/>
  <c r="E105" i="12"/>
  <c r="F105" i="12"/>
  <c r="G105" i="12"/>
  <c r="D105" i="12"/>
  <c r="E99" i="12"/>
  <c r="E98" i="12" s="1"/>
  <c r="F99" i="12"/>
  <c r="F98" i="12" s="1"/>
  <c r="G99" i="12"/>
  <c r="G98" i="12" s="1"/>
  <c r="D99" i="12"/>
  <c r="D98" i="12" s="1"/>
  <c r="V93" i="12"/>
  <c r="U93" i="12"/>
  <c r="T93" i="12"/>
  <c r="S93" i="12"/>
  <c r="R93" i="12"/>
  <c r="Q93" i="12"/>
  <c r="P93" i="12"/>
  <c r="O93" i="12"/>
  <c r="N93" i="12"/>
  <c r="M93" i="12"/>
  <c r="L93" i="12"/>
  <c r="K93" i="12"/>
  <c r="J93" i="12"/>
  <c r="I93" i="12"/>
  <c r="H93" i="12"/>
  <c r="V92" i="12"/>
  <c r="U92" i="12"/>
  <c r="T92" i="12"/>
  <c r="S92" i="12"/>
  <c r="R92" i="12"/>
  <c r="Q92" i="12"/>
  <c r="P92" i="12"/>
  <c r="O92" i="12"/>
  <c r="N92" i="12"/>
  <c r="M92" i="12"/>
  <c r="L92" i="12"/>
  <c r="K92" i="12"/>
  <c r="J92" i="12"/>
  <c r="I92" i="12"/>
  <c r="H92" i="12"/>
  <c r="E89" i="12"/>
  <c r="F89" i="12"/>
  <c r="G89" i="12"/>
  <c r="E90" i="12"/>
  <c r="F90" i="12"/>
  <c r="G90" i="12"/>
  <c r="D90" i="12"/>
  <c r="D89" i="12"/>
  <c r="D66" i="12"/>
  <c r="D65" i="12"/>
  <c r="E73" i="12"/>
  <c r="F73" i="12"/>
  <c r="G73" i="12"/>
  <c r="D73" i="12"/>
  <c r="E79" i="12"/>
  <c r="F79" i="12"/>
  <c r="G79" i="12"/>
  <c r="E80" i="12"/>
  <c r="F80" i="12"/>
  <c r="G80" i="12"/>
  <c r="D80" i="12"/>
  <c r="D79" i="12"/>
  <c r="E70" i="12"/>
  <c r="E69" i="12" s="1"/>
  <c r="F70" i="12"/>
  <c r="F69" i="12" s="1"/>
  <c r="G70" i="12"/>
  <c r="G69" i="12" s="1"/>
  <c r="D70" i="12"/>
  <c r="D69" i="12" s="1"/>
  <c r="E66" i="12"/>
  <c r="F66" i="12"/>
  <c r="G66" i="12"/>
  <c r="E65" i="12"/>
  <c r="F65" i="12"/>
  <c r="G65" i="12"/>
  <c r="E52" i="12"/>
  <c r="F52" i="12"/>
  <c r="G52" i="12"/>
  <c r="D52" i="12"/>
  <c r="E53" i="12"/>
  <c r="F53" i="12"/>
  <c r="G53" i="12"/>
  <c r="D53" i="12"/>
  <c r="E40" i="12"/>
  <c r="E39" i="12" s="1"/>
  <c r="F40" i="12"/>
  <c r="F39" i="12" s="1"/>
  <c r="G40" i="12"/>
  <c r="G39" i="12" s="1"/>
  <c r="D40" i="12"/>
  <c r="D39" i="12" s="1"/>
  <c r="E33" i="12"/>
  <c r="F33" i="12"/>
  <c r="G33" i="12"/>
  <c r="D33" i="12"/>
  <c r="F26" i="12"/>
  <c r="G26" i="12"/>
  <c r="E27" i="12"/>
  <c r="E36" i="12" s="1"/>
  <c r="F27" i="12"/>
  <c r="F36" i="12" s="1"/>
  <c r="G27" i="12"/>
  <c r="G36" i="12" s="1"/>
  <c r="D27" i="12"/>
  <c r="D36" i="12" s="1"/>
  <c r="E20" i="12"/>
  <c r="E26" i="12" s="1"/>
  <c r="D20" i="12"/>
  <c r="D26" i="12" s="1"/>
  <c r="E15" i="12"/>
  <c r="E14" i="12" s="1"/>
  <c r="F15" i="12"/>
  <c r="F14" i="12" s="1"/>
  <c r="G15" i="12"/>
  <c r="G14" i="12" s="1"/>
  <c r="D15" i="12"/>
  <c r="D14" i="12" s="1"/>
  <c r="G157" i="12" l="1"/>
  <c r="G156" i="12" s="1"/>
  <c r="D153" i="12"/>
  <c r="F153" i="12"/>
  <c r="G153" i="12"/>
  <c r="E153" i="12"/>
  <c r="D116" i="12"/>
  <c r="D115" i="12" s="1"/>
  <c r="F116" i="12"/>
  <c r="F115" i="12" s="1"/>
  <c r="G116" i="12"/>
  <c r="G115" i="12" s="1"/>
  <c r="E116" i="12"/>
  <c r="E115" i="12" s="1"/>
  <c r="E88" i="12"/>
  <c r="D93" i="12"/>
  <c r="F93" i="12"/>
  <c r="D92" i="12"/>
  <c r="F92" i="12"/>
  <c r="D78" i="12"/>
  <c r="E78" i="12"/>
  <c r="G93" i="12"/>
  <c r="E93" i="12"/>
  <c r="G92" i="12"/>
  <c r="E92" i="12"/>
  <c r="E91" i="12" s="1"/>
  <c r="G91" i="12"/>
  <c r="F78" i="12"/>
  <c r="G78" i="12"/>
  <c r="D88" i="12"/>
  <c r="G88" i="12"/>
  <c r="F88" i="12"/>
  <c r="D91" i="12"/>
  <c r="D64" i="12"/>
  <c r="F64" i="12"/>
  <c r="G64" i="12"/>
  <c r="E64" i="12"/>
  <c r="G35" i="12"/>
  <c r="E35" i="12"/>
  <c r="D35" i="12"/>
  <c r="F35" i="12"/>
  <c r="F91" i="12" l="1"/>
  <c r="H99" i="12"/>
  <c r="I99" i="12"/>
  <c r="J99" i="12"/>
  <c r="K99" i="12"/>
  <c r="L99" i="12"/>
  <c r="M99" i="12"/>
  <c r="N99" i="12"/>
  <c r="O99" i="12"/>
  <c r="P99" i="12"/>
  <c r="Q99" i="12"/>
  <c r="R99" i="12"/>
  <c r="S99" i="12"/>
  <c r="T99" i="12"/>
  <c r="U99" i="12"/>
  <c r="V99" i="12"/>
  <c r="H141" i="12"/>
  <c r="I141" i="12"/>
  <c r="J141" i="12"/>
  <c r="K141" i="12"/>
  <c r="L141" i="12"/>
  <c r="M141" i="12"/>
  <c r="N141" i="12"/>
  <c r="O141" i="12"/>
  <c r="P141" i="12"/>
  <c r="Q141" i="12"/>
  <c r="R141" i="12"/>
  <c r="S141" i="12"/>
  <c r="T141" i="12"/>
  <c r="U141" i="12"/>
  <c r="V141" i="12"/>
  <c r="E142" i="12"/>
  <c r="F142" i="12"/>
  <c r="G142" i="12"/>
  <c r="H142" i="12"/>
  <c r="I142" i="12"/>
  <c r="J142" i="12"/>
  <c r="K142" i="12"/>
  <c r="L142" i="12"/>
  <c r="M142" i="12"/>
  <c r="N142" i="12"/>
  <c r="O142" i="12"/>
  <c r="P142" i="12"/>
  <c r="Q142" i="12"/>
  <c r="R142" i="12"/>
  <c r="S142" i="12"/>
  <c r="T142" i="12"/>
  <c r="U142" i="12"/>
  <c r="V142" i="12"/>
  <c r="D142" i="12"/>
  <c r="E122" i="12" l="1"/>
  <c r="F122" i="12"/>
  <c r="G122" i="12"/>
  <c r="D122" i="12"/>
  <c r="G130" i="12" l="1"/>
  <c r="F130" i="12"/>
  <c r="E130" i="12"/>
  <c r="H116" i="12" l="1"/>
  <c r="I116" i="12"/>
  <c r="J116" i="12"/>
  <c r="K116" i="12"/>
  <c r="L116" i="12"/>
  <c r="M116" i="12"/>
  <c r="N116" i="12"/>
  <c r="O116" i="12"/>
  <c r="P116" i="12"/>
  <c r="Q116" i="12"/>
  <c r="R116" i="12"/>
  <c r="S116" i="12"/>
  <c r="T116" i="12"/>
  <c r="U116" i="12"/>
  <c r="V116" i="12"/>
  <c r="F51" i="12" l="1"/>
  <c r="G51" i="12"/>
  <c r="E51" i="12"/>
  <c r="D130" i="12"/>
  <c r="H157" i="12" l="1"/>
  <c r="I157" i="12"/>
  <c r="J157" i="12"/>
  <c r="K157" i="12"/>
  <c r="L157" i="12"/>
  <c r="M157" i="12"/>
  <c r="N157" i="12"/>
  <c r="O157" i="12"/>
  <c r="P157" i="12"/>
  <c r="Q157" i="12"/>
  <c r="R157" i="12"/>
  <c r="S157" i="12"/>
  <c r="T157" i="12"/>
  <c r="U157" i="12"/>
  <c r="V157" i="12"/>
  <c r="U158" i="12" l="1"/>
  <c r="U156" i="12" s="1"/>
  <c r="S158" i="12"/>
  <c r="S156" i="12" s="1"/>
  <c r="Q158" i="12"/>
  <c r="Q156" i="12" s="1"/>
  <c r="O158" i="12"/>
  <c r="O156" i="12" s="1"/>
  <c r="M158" i="12"/>
  <c r="M156" i="12" s="1"/>
  <c r="K158" i="12"/>
  <c r="K156" i="12" s="1"/>
  <c r="I158" i="12"/>
  <c r="I156" i="12" s="1"/>
  <c r="V158" i="12"/>
  <c r="V156" i="12" s="1"/>
  <c r="T158" i="12"/>
  <c r="T156" i="12" s="1"/>
  <c r="R158" i="12"/>
  <c r="R156" i="12" s="1"/>
  <c r="P158" i="12"/>
  <c r="P156" i="12" s="1"/>
  <c r="N158" i="12"/>
  <c r="N156" i="12" s="1"/>
  <c r="L158" i="12"/>
  <c r="L156" i="12" s="1"/>
  <c r="J158" i="12"/>
  <c r="J156" i="12" s="1"/>
  <c r="H158" i="12"/>
  <c r="H156" i="12" s="1"/>
  <c r="F34" i="12" l="1"/>
  <c r="G34" i="12"/>
  <c r="E34" i="12"/>
  <c r="D51" i="12"/>
  <c r="H135" i="12" l="1"/>
  <c r="I135" i="12"/>
  <c r="J135" i="12"/>
  <c r="K135" i="12"/>
  <c r="L135" i="12"/>
  <c r="M135" i="12"/>
  <c r="N135" i="12"/>
  <c r="O135" i="12"/>
  <c r="P135" i="12"/>
  <c r="Q135" i="12"/>
  <c r="R135" i="12"/>
  <c r="S135" i="12"/>
  <c r="T135" i="12"/>
  <c r="U135" i="12"/>
  <c r="V135" i="12"/>
  <c r="E135" i="12"/>
  <c r="F135" i="12"/>
  <c r="G135" i="12"/>
  <c r="D135" i="12"/>
  <c r="G25" i="12" l="1"/>
  <c r="D25" i="12"/>
  <c r="H15" i="12"/>
  <c r="H26" i="12" s="1"/>
  <c r="I15" i="12"/>
  <c r="I26" i="12" s="1"/>
  <c r="J15" i="12"/>
  <c r="J26" i="12" s="1"/>
  <c r="K15" i="12"/>
  <c r="K26" i="12" s="1"/>
  <c r="L15" i="12"/>
  <c r="L26" i="12" s="1"/>
  <c r="M15" i="12"/>
  <c r="M26" i="12" s="1"/>
  <c r="N15" i="12"/>
  <c r="N26" i="12" s="1"/>
  <c r="O15" i="12"/>
  <c r="O26" i="12" s="1"/>
  <c r="P15" i="12"/>
  <c r="P26" i="12" s="1"/>
  <c r="Q15" i="12"/>
  <c r="Q26" i="12" s="1"/>
  <c r="R15" i="12"/>
  <c r="R26" i="12" s="1"/>
  <c r="S15" i="12"/>
  <c r="S26" i="12" s="1"/>
  <c r="T15" i="12"/>
  <c r="T26" i="12" s="1"/>
  <c r="U15" i="12"/>
  <c r="U26" i="12" s="1"/>
  <c r="V15" i="12"/>
  <c r="V26" i="12" s="1"/>
  <c r="F25" i="12" l="1"/>
  <c r="E25" i="12"/>
  <c r="D34" i="12" l="1"/>
</calcChain>
</file>

<file path=xl/sharedStrings.xml><?xml version="1.0" encoding="utf-8"?>
<sst xmlns="http://schemas.openxmlformats.org/spreadsheetml/2006/main" count="393" uniqueCount="166">
  <si>
    <t>Источник финансирования</t>
  </si>
  <si>
    <t>№ п/п</t>
  </si>
  <si>
    <t xml:space="preserve">о реализации  муниципальных программ, </t>
  </si>
  <si>
    <t>Отчёт</t>
  </si>
  <si>
    <t>Мероприятия*</t>
  </si>
  <si>
    <t xml:space="preserve">Утвержденный объем финансирования </t>
  </si>
  <si>
    <t>Лимиты</t>
  </si>
  <si>
    <t>Исполнено</t>
  </si>
  <si>
    <t>произведённые кассовые расходы</t>
  </si>
  <si>
    <t xml:space="preserve">фактическое финансирование  </t>
  </si>
  <si>
    <t>Развитие информационной системы управления муниципальными финансами</t>
  </si>
  <si>
    <t>Всего по программе</t>
  </si>
  <si>
    <t>бюджет Мурманской области</t>
  </si>
  <si>
    <t>Всего, в т.ч.</t>
  </si>
  <si>
    <t>Всего по подпрограмме</t>
  </si>
  <si>
    <t>тыс. руб.</t>
  </si>
  <si>
    <t>Комплекс мероприятий, направленных на развитие массового спорта</t>
  </si>
  <si>
    <t>Компенсация расходов на оплату стоимости проезда и провоза багажа к месту использования отпуска и обратно лицам, работающим в организациях, финансируемых из местного бюджета</t>
  </si>
  <si>
    <t>Всего по муниципальным программам</t>
  </si>
  <si>
    <r>
      <t xml:space="preserve">Оценка выполнения </t>
    </r>
    <r>
      <rPr>
        <sz val="11.5"/>
        <color theme="1"/>
        <rFont val="Times New Roman"/>
        <family val="1"/>
        <charset val="204"/>
      </rPr>
      <t>(краткое описание исполнения программы; либо причины неисполнения)</t>
    </r>
  </si>
  <si>
    <t xml:space="preserve">Исполнено на 0,0%. </t>
  </si>
  <si>
    <t>Исполнено на 0,0%</t>
  </si>
  <si>
    <t>Расходы на выплаты спортсменам, судьям, привлекаемым для участия в физкультурно-спортивных мероприятиях</t>
  </si>
  <si>
    <t>Всего:</t>
  </si>
  <si>
    <t xml:space="preserve">Исполнено на 100%. </t>
  </si>
  <si>
    <t>Исполнено на 25,0%</t>
  </si>
  <si>
    <t>Исполнено на 6,1%</t>
  </si>
  <si>
    <t xml:space="preserve">Исполнено на 95,0%. </t>
  </si>
  <si>
    <t xml:space="preserve">за 1 квартал 2020 года </t>
  </si>
  <si>
    <t>Муниципальная программа "Развитие и повышение качества человеческого потенциала" на 2020-2022 годы</t>
  </si>
  <si>
    <t>Подпрограмма 1 "Физическая культура и спорт города Кола"</t>
  </si>
  <si>
    <t>Субсидия на предоставление гранта НКО на организацию физкультурно-оздровительной работы с населением</t>
  </si>
  <si>
    <t>Содержание и ремонт объектов спорта городской инфраструктуры г. Кола</t>
  </si>
  <si>
    <t>бюджет г. Кола</t>
  </si>
  <si>
    <t>Подпрограмма 2 "Культура города Кола"</t>
  </si>
  <si>
    <t>Проведение городских праздничных и культурноо-досуговых мероприятий</t>
  </si>
  <si>
    <t>Предоставление субсидий социально ориентированным  некоммерческим организациям в целях организации и проведения массовых мероприятий с жителями города Колы</t>
  </si>
  <si>
    <t>Расходы на изготовление полиграфической продукции к празднованию юбилея города Колы</t>
  </si>
  <si>
    <t xml:space="preserve">Обеспечение деятельности городской библиотеки </t>
  </si>
  <si>
    <t xml:space="preserve">Субсидии бюджетам муниципальных образований на софинансирование расходов, направляемых на оплату труда и начисления на выплаты по оплате труда работникам муниципальных учреждений </t>
  </si>
  <si>
    <t>Расходы бюджета города Колы на софинансирование расходов, направляемых на оплату труда и начисления на выплаты по оплате труда работникам муниципальных учреждений</t>
  </si>
  <si>
    <t>Обеспечение деятельности МБУК "Музей истории города Колы"</t>
  </si>
  <si>
    <t>бюджет  Мурманской области</t>
  </si>
  <si>
    <t xml:space="preserve">Исполнено на 1,5%. </t>
  </si>
  <si>
    <t xml:space="preserve">Исполнено на 17,6%. </t>
  </si>
  <si>
    <t xml:space="preserve">Исполнено на 30,6%. </t>
  </si>
  <si>
    <t xml:space="preserve">Исполнено на 25,0%. </t>
  </si>
  <si>
    <t xml:space="preserve">Исполнено на 44,2%. </t>
  </si>
  <si>
    <t xml:space="preserve">Исполнено на 7,0%. </t>
  </si>
  <si>
    <t>Исполнено на 18,9%</t>
  </si>
  <si>
    <t>Исполнено на 18,5%</t>
  </si>
  <si>
    <t>Подпрограмма 3 "Развитие потенциала молодёжи города Колы"</t>
  </si>
  <si>
    <t>Проведение мероприятий по работе с детьми и молодёжью</t>
  </si>
  <si>
    <t>Проведение мероприятий по временному трудоустройству несовершеннолетних граждан в возрасте от 16 до 18 лет в летний период и свободное от основной учёбы время</t>
  </si>
  <si>
    <t>Методическое обеспечение мероприятий (разработка, изготовление, размещение наглядной агитации по профилактике здорового ообраза жизни)</t>
  </si>
  <si>
    <t>Исполнено на 16,5%</t>
  </si>
  <si>
    <t>Исполнено на 16,1%</t>
  </si>
  <si>
    <t>Муниципальная программа "Экологическая безопасность города Колы"</t>
  </si>
  <si>
    <t>Ликвидация несанкционированных свалок на территории  муниципального образования городское поселение Кола</t>
  </si>
  <si>
    <t>Муниципальная программа "Обеспечение комфртных условий проживания населения города Кола" на 2020-2024 годы</t>
  </si>
  <si>
    <t>Подпрограмма 1 "Комплексное благоустройство города" на 2015-2020 годы</t>
  </si>
  <si>
    <t>Снос ветхих, аварийных зданий и сооружений, незаконных построоек</t>
  </si>
  <si>
    <t xml:space="preserve">Санитарное содержание и ремонт городских объектов </t>
  </si>
  <si>
    <t>Содержание мест захоронения, организация ритуальных услуг</t>
  </si>
  <si>
    <t>Мероприятия по озеленению территории города</t>
  </si>
  <si>
    <t>Расходы на уличное освещение</t>
  </si>
  <si>
    <t>Разработка проектной и проектно-сметной документации, экспертиза проектной и проектно-сметной документации</t>
  </si>
  <si>
    <t>Субвенция бюджетам муниципальных образований Мурманской области на осуществление деятельности по отлову и содержанию животных без владельцев</t>
  </si>
  <si>
    <t>Расходы бюджета города Колы на осуществление деятельности по отлову и содержанию животных без владельцев</t>
  </si>
  <si>
    <t>Исполнено на 10,6%</t>
  </si>
  <si>
    <t>Исполнено на 9,2%</t>
  </si>
  <si>
    <t>Исполнено на 18,1%</t>
  </si>
  <si>
    <t>Исполнено на 10,4%</t>
  </si>
  <si>
    <t>Исполнено на 11,6%</t>
  </si>
  <si>
    <t>Исполнено на 11,7%</t>
  </si>
  <si>
    <t xml:space="preserve">Подпрограмма 2 "Сдержание и ремонт улично-дрожной сети города Кола" </t>
  </si>
  <si>
    <t>Содержание, ремонт, восстановление технико-эксплуатационных качеств элементов обустройства дорог</t>
  </si>
  <si>
    <t>Обеспечение безопасности движения  на автомобильных дорогах общего пользования местного значения</t>
  </si>
  <si>
    <t>Обслуживание и ремонт светофорных объектов</t>
  </si>
  <si>
    <t>Региональный проект "Жилье"</t>
  </si>
  <si>
    <t>Субсидии на планировку территорий, формирование (образование) земельных участков, предоставленных на безвозмездной основе многодетным семьям, и обеспечение их объектами коммунальной и дорожной инфраструктуры</t>
  </si>
  <si>
    <t>Обеспечение земельных участков, предоставленных на безвозмездной основе многодетным семьям, и обеспечение их объектами коммунальной и дорожной инфраструктуры</t>
  </si>
  <si>
    <t>Региональный проект "Дорожная сеть"</t>
  </si>
  <si>
    <t xml:space="preserve">Расходы бюджета города Колы на финансовое обеспечение дорожной деятельности в рамках реализации национального проекта "Безопасные и качественные автомобильные дороги" </t>
  </si>
  <si>
    <t>Финансовое обеспечение дорожной деятельности в рамках реализации национального проекта "Безопасные и качественные автомобильные дороги"</t>
  </si>
  <si>
    <t>Исполнено на 8,7%</t>
  </si>
  <si>
    <t xml:space="preserve">Исполнено на 0,0% </t>
  </si>
  <si>
    <t>Исполнено на 2,6%</t>
  </si>
  <si>
    <t xml:space="preserve">Подпрограмма 3 "Обеспечение доступной среды для инвалидов на территории города Кола" </t>
  </si>
  <si>
    <t>Реализация мероприятий по обеспечению доступности городских объектов для инвалидов</t>
  </si>
  <si>
    <t xml:space="preserve">Подпрограмма 4 "Формирование современной городской среды" </t>
  </si>
  <si>
    <t>Благоустройство дворовых территорий</t>
  </si>
  <si>
    <t>Региональный проект "Формирование комфортной городской среды"</t>
  </si>
  <si>
    <t>Благоустройство территории общего пользования "Общественно-досуговая зона по улице Поморской в городе Коле"</t>
  </si>
  <si>
    <t>Создание комфортной городской среды в малых городах и исторических поселениях - победителях Всероссийского конкурса лучших проектов создания комфортной городской среды</t>
  </si>
  <si>
    <t>Субсидии муниципальным образованиям на поддержку муниципальных программ формирования современной городской среды в части выполнения мероприятий по благоустройству дворовых территорий</t>
  </si>
  <si>
    <t>Расходы бюджета города Колы на поддержку муниципальных программ формирования современной городской среды в части выполнения мероприятий по благоустройству дворовых территорий</t>
  </si>
  <si>
    <t>Фё</t>
  </si>
  <si>
    <t>ъ</t>
  </si>
  <si>
    <t>+</t>
  </si>
  <si>
    <t xml:space="preserve"> </t>
  </si>
  <si>
    <t>ПРОЬБЮ.87НЕЕНГРШЮЖ.э</t>
  </si>
  <si>
    <t>Исполнено на 7,3%</t>
  </si>
  <si>
    <t xml:space="preserve">Подпрограмма 5 "Содержание и ремонт многоквартирных домов в городе Кола" </t>
  </si>
  <si>
    <t>Субсидия на финансирование услуг и (или) работ по капитальному ремонту общего имущества в многоквартирных домах</t>
  </si>
  <si>
    <t>Оплата взносов за капитальный ремонт муниципального жилищного фонда</t>
  </si>
  <si>
    <t>Субсидия юридическим лицам и индивидуальным предпринимателям, осуществляющим деятельность по управлению многоквартирными домами или привлекаемым к выполнению работ в рамках задач по управлению многоквартирными домами, в целях поддержки местных инициатив, на территории городского поселения Кола Кольского района</t>
  </si>
  <si>
    <t>Субсидия  на софинансирование расходных обязательств муниципальных образований на оплату взносов на капитальный ремонт за муниципальный жилой фонд</t>
  </si>
  <si>
    <t xml:space="preserve">Расходы бюджета г. Колы на оплату взносов на капитальный ремонт за муниципальный жилой фонд </t>
  </si>
  <si>
    <t>Расходы бюджета города Колы на реализацию проектов по поддержке местных инициатив</t>
  </si>
  <si>
    <t>Исполнено на 3,6%</t>
  </si>
  <si>
    <t xml:space="preserve">Исполнено на 0,2%. </t>
  </si>
  <si>
    <t>Муниципальная программа "Обеспечение эффективного функционирования городского хозяйства" на 2020-2023 годы</t>
  </si>
  <si>
    <t xml:space="preserve">Подпрограмма 1 "Комплексное развитие систем коммунальной инфраструктуры города Кола" </t>
  </si>
  <si>
    <t>Внесение изменений в схемы теплоснабжения, водоснабжения и водоотведения</t>
  </si>
  <si>
    <t>Развитие системы обращения с коммунальными отходами</t>
  </si>
  <si>
    <t>Подпрограмма 2 "Подготовка объектов и систем жизнеобеспечения к работе в отопительный период на территории города Кола"</t>
  </si>
  <si>
    <t>Разработка проектной и проектно-сметной документации, экспертиза проектной и проектно-сметной документации объектов коммунальной инфраструктуры</t>
  </si>
  <si>
    <t>Содержание модульных электрических тепловых пунктов и наружных сетей</t>
  </si>
  <si>
    <t>Расходы на возмещение тепловых потерь, возникающих в тепловых сетях, находящихся в муниципальной собственности, в связи с организацией теплоснабжения и горячего водоснабжения населения</t>
  </si>
  <si>
    <t xml:space="preserve">Расходы бюджета города Колы на обеспечение бесперебойного функционирования и повышение энергетической эффективности объектов и систем жизнеобеспечения муниципальных образований Мурманской области </t>
  </si>
  <si>
    <t xml:space="preserve">Исполнено на 29,7%. </t>
  </si>
  <si>
    <t xml:space="preserve">Исполнено на 16,1%. </t>
  </si>
  <si>
    <t>Подпрограмма 3 "Управление городским хозяйством"</t>
  </si>
  <si>
    <t xml:space="preserve">Расходы на содержание муниципального учреждения </t>
  </si>
  <si>
    <t>Исполнено на 17,9%</t>
  </si>
  <si>
    <t>Исполнено на 17,7%</t>
  </si>
  <si>
    <t>Подпрограмма 4 "Энергосбережение"</t>
  </si>
  <si>
    <t>Реализация мероприятий по энергосбережению</t>
  </si>
  <si>
    <t>Исполнено на 16,4%</t>
  </si>
  <si>
    <t>Муниципальная программа "Управление муниципальным имуществом города Кола" на 2020-2025 годы</t>
  </si>
  <si>
    <t>Текущий ремонт муниципального жилищного фонда (жилых домов, квартир, квартир, комнат, нежилых помещений)</t>
  </si>
  <si>
    <t>Оценка недвижимости, признание прав и регулирование отношений по муниципальной собственности</t>
  </si>
  <si>
    <t>Оплата жилищно-коммунальных услуг за пустующий муниципальный жилищный фонд и нежилые помещения</t>
  </si>
  <si>
    <t>Содержание и ремонт объектов муниципальной собственности</t>
  </si>
  <si>
    <t xml:space="preserve">Исполнено на 5,0%. </t>
  </si>
  <si>
    <t xml:space="preserve">Исполнено на 3,5%. </t>
  </si>
  <si>
    <t xml:space="preserve">Исполнено на 3,4%. </t>
  </si>
  <si>
    <t>Муниципальная программа "Обеспечение жильём молодых семей города Кола" на 2020 -2022 годы</t>
  </si>
  <si>
    <t xml:space="preserve">Реализации мероприятий по обеспечению жильем молодых семей </t>
  </si>
  <si>
    <t>Мероприятия по предоставлению социальных выплат многодетным семьям для строительства жилья на предоставленных на безвозмездной основе земельных участках за счет средств местного бюджета</t>
  </si>
  <si>
    <t>Субсидии для предоставления социальных выплат многодетным семьям для строительства жилья на предоставленных на безвозмездной основе земельных участках</t>
  </si>
  <si>
    <t>Софинансирование мероприятий по предоставлению социальных выплат многодетным семьям для строительства жилья на предоставленных на безвозмездной основе земельных участках за счет средств местного бюджета</t>
  </si>
  <si>
    <t>Исполнено на 93,6%</t>
  </si>
  <si>
    <t>Муниципальная программа "Управление земельными ресурсами города Кола" на 2020-2025 гг.</t>
  </si>
  <si>
    <t>Проведение землеустроительных работ</t>
  </si>
  <si>
    <t xml:space="preserve"> Исполнено на 0,0%. </t>
  </si>
  <si>
    <t xml:space="preserve">Муниципальная программа "Управление муниципальными финансами города Кола" </t>
  </si>
  <si>
    <t>Муниципальная программа "Муниципальное управление города Кола" на 2020-2022 годы</t>
  </si>
  <si>
    <t>Выплаты пенсии за выслугу лет лицам, замещавшим должности муниципальной службы в муниципальном образовании городское поселение Кола</t>
  </si>
  <si>
    <t>Реализация мероприятий, направленных на предупреждение коррупции на уровне органов местного самоуправления</t>
  </si>
  <si>
    <t>Расходы на обеспечение деятельности муниципальных учреждений на выполнение муниципальных функций (материально-техническое обеспечение)</t>
  </si>
  <si>
    <t>Расходы на публикацию муниципальных правовых актов</t>
  </si>
  <si>
    <t>Субсидия на техническое сопровождение программного обеспечения "Система автоматизированного рабочего места муниципального образования"</t>
  </si>
  <si>
    <t>Субвенция на осуществление органами местного самоуправления отдельных государственных полномочий Мурманской области по определению перечня должностных лиц, уполномоченных составлять протоколы об административных правонарушениях, предусмотренных Законом Мурманской области "Об административных правонарушениях"</t>
  </si>
  <si>
    <t>Расходы бюджета города Колы на техническое сопровождение программного обеспечения "Система автоматизированного рабочего места муниципального образования"</t>
  </si>
  <si>
    <t>Разработка и корректировка градостроительной документации</t>
  </si>
  <si>
    <t>Разработка проектов застройки отдельных кварталов, земельных участков, предоставленных многодетным семьям, и для строительства ИЖС</t>
  </si>
  <si>
    <t xml:space="preserve">Исполнено на 29,6%. </t>
  </si>
  <si>
    <t xml:space="preserve">Исполнено на 0,3%. </t>
  </si>
  <si>
    <t xml:space="preserve">Исполнено на 1,0%. </t>
  </si>
  <si>
    <t xml:space="preserve">Исполнено на 18,5%. </t>
  </si>
  <si>
    <t>Исполнено на 8,1%</t>
  </si>
  <si>
    <t>Исполнено на 8,8%</t>
  </si>
  <si>
    <t>Исполнено на 6,3%</t>
  </si>
  <si>
    <t xml:space="preserve">действующих в муниципальном образовании г. Кола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</si>
</sst>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14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1.5"/>
      <color theme="1"/>
      <name val="Times New Roman"/>
      <family val="1"/>
      <charset val="204"/>
    </font>
    <font>
      <b/>
      <sz val="11.5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i/>
      <sz val="11.5"/>
      <color theme="1"/>
      <name val="Times New Roman"/>
      <family val="1"/>
      <charset val="204"/>
    </font>
    <font>
      <b/>
      <i/>
      <sz val="12"/>
      <color theme="1"/>
      <name val="Calibri"/>
      <family val="2"/>
      <charset val="204"/>
      <scheme val="minor"/>
    </font>
    <font>
      <b/>
      <i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4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165" fontId="4" fillId="2" borderId="1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0" fontId="3" fillId="2" borderId="0" xfId="0" applyFont="1" applyFill="1"/>
    <xf numFmtId="0" fontId="7" fillId="2" borderId="0" xfId="0" applyFont="1" applyFill="1"/>
    <xf numFmtId="0" fontId="2" fillId="2" borderId="0" xfId="0" applyFont="1" applyFill="1" applyAlignment="1">
      <alignment horizontal="center"/>
    </xf>
    <xf numFmtId="0" fontId="7" fillId="2" borderId="0" xfId="0" applyFont="1" applyFill="1" applyAlignment="1">
      <alignment horizontal="right"/>
    </xf>
    <xf numFmtId="0" fontId="2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3" fillId="2" borderId="1" xfId="0" applyFont="1" applyFill="1" applyBorder="1"/>
    <xf numFmtId="0" fontId="8" fillId="2" borderId="1" xfId="0" applyFont="1" applyFill="1" applyBorder="1" applyAlignment="1">
      <alignment horizont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top" wrapText="1"/>
    </xf>
    <xf numFmtId="0" fontId="7" fillId="2" borderId="1" xfId="0" applyFont="1" applyFill="1" applyBorder="1" applyAlignment="1">
      <alignment horizontal="center" vertical="center" wrapText="1"/>
    </xf>
    <xf numFmtId="49" fontId="4" fillId="2" borderId="5" xfId="0" applyNumberFormat="1" applyFont="1" applyFill="1" applyBorder="1" applyAlignment="1">
      <alignment horizontal="center" vertical="top" wrapText="1"/>
    </xf>
    <xf numFmtId="0" fontId="4" fillId="2" borderId="5" xfId="0" applyFont="1" applyFill="1" applyBorder="1" applyAlignment="1">
      <alignment horizontal="center" vertical="center" wrapText="1"/>
    </xf>
    <xf numFmtId="49" fontId="4" fillId="2" borderId="5" xfId="0" applyNumberFormat="1" applyFont="1" applyFill="1" applyBorder="1" applyAlignment="1">
      <alignment horizontal="center" vertical="center" wrapText="1"/>
    </xf>
    <xf numFmtId="165" fontId="2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/>
    <xf numFmtId="49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/>
    <xf numFmtId="0" fontId="4" fillId="2" borderId="1" xfId="0" applyFont="1" applyFill="1" applyBorder="1" applyAlignment="1">
      <alignment horizontal="center" vertical="center"/>
    </xf>
    <xf numFmtId="0" fontId="4" fillId="2" borderId="0" xfId="0" applyFont="1" applyFill="1"/>
    <xf numFmtId="0" fontId="4" fillId="2" borderId="1" xfId="0" applyFont="1" applyFill="1" applyBorder="1"/>
    <xf numFmtId="0" fontId="2" fillId="2" borderId="1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 vertical="top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165" fontId="10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49" fontId="4" fillId="2" borderId="5" xfId="0" applyNumberFormat="1" applyFont="1" applyFill="1" applyBorder="1" applyAlignment="1">
      <alignment horizontal="center" vertical="center" wrapText="1"/>
    </xf>
    <xf numFmtId="165" fontId="4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165" fontId="10" fillId="2" borderId="1" xfId="0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top" wrapText="1"/>
    </xf>
    <xf numFmtId="0" fontId="5" fillId="2" borderId="1" xfId="0" applyFont="1" applyFill="1" applyBorder="1"/>
    <xf numFmtId="0" fontId="5" fillId="2" borderId="0" xfId="0" applyFont="1" applyFill="1"/>
    <xf numFmtId="49" fontId="2" fillId="2" borderId="3" xfId="0" applyNumberFormat="1" applyFont="1" applyFill="1" applyBorder="1" applyAlignment="1">
      <alignment horizontal="center" vertical="center" wrapText="1"/>
    </xf>
    <xf numFmtId="49" fontId="2" fillId="2" borderId="8" xfId="0" applyNumberFormat="1" applyFont="1" applyFill="1" applyBorder="1" applyAlignment="1">
      <alignment horizontal="center" vertical="center" wrapText="1"/>
    </xf>
    <xf numFmtId="49" fontId="2" fillId="2" borderId="4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49" fontId="2" fillId="2" borderId="5" xfId="0" applyNumberFormat="1" applyFont="1" applyFill="1" applyBorder="1" applyAlignment="1">
      <alignment horizontal="center" vertical="top" wrapText="1"/>
    </xf>
    <xf numFmtId="0" fontId="0" fillId="2" borderId="7" xfId="0" applyFill="1" applyBorder="1" applyAlignment="1">
      <alignment horizontal="center" vertical="top" wrapText="1"/>
    </xf>
    <xf numFmtId="0" fontId="0" fillId="2" borderId="7" xfId="0" applyFill="1" applyBorder="1" applyAlignment="1">
      <alignment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/>
    <xf numFmtId="0" fontId="2" fillId="2" borderId="7" xfId="0" applyFont="1" applyFill="1" applyBorder="1" applyAlignment="1">
      <alignment horizontal="center" vertical="top" wrapText="1"/>
    </xf>
    <xf numFmtId="0" fontId="9" fillId="2" borderId="8" xfId="0" applyFont="1" applyFill="1" applyBorder="1" applyAlignment="1"/>
    <xf numFmtId="0" fontId="10" fillId="2" borderId="1" xfId="0" applyFont="1" applyFill="1" applyBorder="1" applyAlignment="1">
      <alignment horizontal="left" vertical="top" wrapText="1"/>
    </xf>
    <xf numFmtId="0" fontId="13" fillId="2" borderId="8" xfId="0" applyFont="1" applyFill="1" applyBorder="1" applyAlignment="1"/>
    <xf numFmtId="0" fontId="4" fillId="2" borderId="1" xfId="0" applyFont="1" applyFill="1" applyBorder="1" applyAlignment="1">
      <alignment horizontal="center" vertical="top" wrapText="1"/>
    </xf>
    <xf numFmtId="0" fontId="4" fillId="2" borderId="7" xfId="0" applyFont="1" applyFill="1" applyBorder="1" applyAlignment="1">
      <alignment horizontal="center" vertical="center" wrapText="1"/>
    </xf>
    <xf numFmtId="0" fontId="3" fillId="2" borderId="2" xfId="0" applyFont="1" applyFill="1" applyBorder="1"/>
    <xf numFmtId="49" fontId="4" fillId="2" borderId="5" xfId="0" applyNumberFormat="1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/>
    </xf>
    <xf numFmtId="0" fontId="0" fillId="2" borderId="6" xfId="0" applyFill="1" applyBorder="1" applyAlignment="1">
      <alignment wrapText="1"/>
    </xf>
    <xf numFmtId="0" fontId="7" fillId="2" borderId="1" xfId="0" applyFont="1" applyFill="1" applyBorder="1" applyAlignment="1">
      <alignment horizontal="center" vertical="center"/>
    </xf>
    <xf numFmtId="0" fontId="0" fillId="2" borderId="7" xfId="0" applyFill="1" applyBorder="1" applyAlignment="1">
      <alignment horizontal="center"/>
    </xf>
    <xf numFmtId="0" fontId="0" fillId="2" borderId="7" xfId="0" applyFill="1" applyBorder="1" applyAlignment="1">
      <alignment wrapText="1"/>
    </xf>
    <xf numFmtId="164" fontId="4" fillId="2" borderId="1" xfId="0" applyNumberFormat="1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top" wrapText="1"/>
    </xf>
    <xf numFmtId="0" fontId="0" fillId="2" borderId="6" xfId="0" applyFill="1" applyBorder="1" applyAlignment="1">
      <alignment horizontal="center" vertical="top" wrapText="1"/>
    </xf>
    <xf numFmtId="0" fontId="0" fillId="2" borderId="6" xfId="0" applyFill="1" applyBorder="1" applyAlignment="1">
      <alignment vertical="center" wrapText="1"/>
    </xf>
    <xf numFmtId="165" fontId="2" fillId="2" borderId="1" xfId="0" applyNumberFormat="1" applyFont="1" applyFill="1" applyBorder="1" applyAlignment="1">
      <alignment horizontal="center" vertical="center"/>
    </xf>
    <xf numFmtId="165" fontId="4" fillId="2" borderId="0" xfId="0" applyNumberFormat="1" applyFont="1" applyFill="1"/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 wrapText="1"/>
    </xf>
    <xf numFmtId="49" fontId="4" fillId="2" borderId="0" xfId="0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165" fontId="4" fillId="2" borderId="0" xfId="0" applyNumberFormat="1" applyFont="1" applyFill="1" applyBorder="1" applyAlignment="1">
      <alignment horizontal="center" vertical="center" wrapText="1"/>
    </xf>
    <xf numFmtId="0" fontId="4" fillId="2" borderId="0" xfId="0" applyFont="1" applyFill="1" applyBorder="1"/>
    <xf numFmtId="0" fontId="7" fillId="2" borderId="0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W197"/>
  <sheetViews>
    <sheetView tabSelected="1" topLeftCell="A185" zoomScale="110" zoomScaleNormal="110" workbookViewId="0">
      <selection sqref="A1:XFD1048576"/>
    </sheetView>
  </sheetViews>
  <sheetFormatPr defaultRowHeight="15.75" x14ac:dyDescent="0.25"/>
  <cols>
    <col min="1" max="1" width="5.85546875" style="4" customWidth="1"/>
    <col min="2" max="2" width="47" style="4" customWidth="1"/>
    <col min="3" max="3" width="19.5703125" style="4" customWidth="1"/>
    <col min="4" max="4" width="20.140625" style="4" customWidth="1"/>
    <col min="5" max="5" width="14.140625" style="4" customWidth="1"/>
    <col min="6" max="6" width="19.7109375" style="4" customWidth="1"/>
    <col min="7" max="7" width="17.5703125" style="4" customWidth="1"/>
    <col min="8" max="22" width="0" style="4" hidden="1" customWidth="1"/>
    <col min="23" max="23" width="9.140625" style="5"/>
    <col min="24" max="24" width="13.5703125" style="5" customWidth="1"/>
    <col min="25" max="28" width="10.5703125" style="4" bestFit="1" customWidth="1"/>
    <col min="29" max="16384" width="9.140625" style="4"/>
  </cols>
  <sheetData>
    <row r="1" spans="1:24" ht="18.75" x14ac:dyDescent="0.3">
      <c r="A1" s="3" t="s">
        <v>3</v>
      </c>
      <c r="B1" s="3"/>
      <c r="C1" s="3"/>
      <c r="D1" s="3"/>
      <c r="E1" s="3"/>
      <c r="F1" s="3"/>
      <c r="G1" s="3"/>
    </row>
    <row r="2" spans="1:24" ht="18.75" x14ac:dyDescent="0.3">
      <c r="A2" s="3" t="s">
        <v>2</v>
      </c>
      <c r="B2" s="3"/>
      <c r="C2" s="3"/>
      <c r="D2" s="3"/>
      <c r="E2" s="3"/>
      <c r="F2" s="3"/>
      <c r="G2" s="3"/>
    </row>
    <row r="3" spans="1:24" ht="18.75" x14ac:dyDescent="0.3">
      <c r="A3" s="3" t="s">
        <v>165</v>
      </c>
      <c r="B3" s="3"/>
      <c r="C3" s="3"/>
      <c r="D3" s="3"/>
      <c r="E3" s="3"/>
      <c r="F3" s="3"/>
      <c r="G3" s="3"/>
    </row>
    <row r="4" spans="1:24" ht="18.75" x14ac:dyDescent="0.3">
      <c r="A4" s="3" t="s">
        <v>28</v>
      </c>
      <c r="B4" s="3"/>
      <c r="C4" s="3"/>
      <c r="D4" s="3"/>
      <c r="E4" s="3"/>
      <c r="F4" s="3"/>
      <c r="G4" s="3"/>
    </row>
    <row r="5" spans="1:24" x14ac:dyDescent="0.25">
      <c r="A5" s="6"/>
      <c r="X5" s="7" t="s">
        <v>15</v>
      </c>
    </row>
    <row r="6" spans="1:24" ht="15.75" customHeight="1" x14ac:dyDescent="0.25">
      <c r="A6" s="8" t="s">
        <v>1</v>
      </c>
      <c r="B6" s="9" t="s">
        <v>4</v>
      </c>
      <c r="C6" s="9" t="s">
        <v>0</v>
      </c>
      <c r="D6" s="10" t="s">
        <v>5</v>
      </c>
      <c r="E6" s="9" t="s">
        <v>6</v>
      </c>
      <c r="F6" s="8" t="s">
        <v>7</v>
      </c>
      <c r="G6" s="8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2" t="s">
        <v>19</v>
      </c>
      <c r="X6" s="12"/>
    </row>
    <row r="7" spans="1:24" ht="60.75" customHeight="1" x14ac:dyDescent="0.25">
      <c r="A7" s="8"/>
      <c r="B7" s="9"/>
      <c r="C7" s="9"/>
      <c r="D7" s="13"/>
      <c r="E7" s="9"/>
      <c r="F7" s="14" t="s">
        <v>9</v>
      </c>
      <c r="G7" s="14" t="s">
        <v>8</v>
      </c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2"/>
      <c r="X7" s="12"/>
    </row>
    <row r="8" spans="1:24" ht="24.75" customHeight="1" x14ac:dyDescent="0.25">
      <c r="A8" s="14">
        <v>1</v>
      </c>
      <c r="B8" s="9" t="s">
        <v>29</v>
      </c>
      <c r="C8" s="9"/>
      <c r="D8" s="9"/>
      <c r="E8" s="9"/>
      <c r="F8" s="9"/>
      <c r="G8" s="9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</row>
    <row r="9" spans="1:24" ht="32.25" customHeight="1" x14ac:dyDescent="0.25">
      <c r="A9" s="11"/>
      <c r="B9" s="9" t="s">
        <v>30</v>
      </c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</row>
    <row r="10" spans="1:24" ht="52.5" customHeight="1" x14ac:dyDescent="0.25">
      <c r="A10" s="16"/>
      <c r="B10" s="1" t="s">
        <v>16</v>
      </c>
      <c r="C10" s="1" t="s">
        <v>33</v>
      </c>
      <c r="D10" s="2">
        <v>422</v>
      </c>
      <c r="E10" s="2">
        <v>422</v>
      </c>
      <c r="F10" s="2">
        <v>0</v>
      </c>
      <c r="G10" s="2">
        <v>0</v>
      </c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7" t="s">
        <v>21</v>
      </c>
      <c r="X10" s="17"/>
    </row>
    <row r="11" spans="1:24" ht="52.5" customHeight="1" x14ac:dyDescent="0.25">
      <c r="A11" s="16"/>
      <c r="B11" s="1" t="s">
        <v>22</v>
      </c>
      <c r="C11" s="1" t="s">
        <v>33</v>
      </c>
      <c r="D11" s="2">
        <v>110</v>
      </c>
      <c r="E11" s="2">
        <v>110</v>
      </c>
      <c r="F11" s="2">
        <v>0</v>
      </c>
      <c r="G11" s="2">
        <v>0</v>
      </c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7" t="s">
        <v>21</v>
      </c>
      <c r="X11" s="17"/>
    </row>
    <row r="12" spans="1:24" ht="54.75" customHeight="1" x14ac:dyDescent="0.25">
      <c r="A12" s="16"/>
      <c r="B12" s="1" t="s">
        <v>31</v>
      </c>
      <c r="C12" s="1" t="s">
        <v>33</v>
      </c>
      <c r="D12" s="2">
        <v>90</v>
      </c>
      <c r="E12" s="2">
        <v>90</v>
      </c>
      <c r="F12" s="2">
        <v>0</v>
      </c>
      <c r="G12" s="2">
        <v>0</v>
      </c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7" t="s">
        <v>21</v>
      </c>
      <c r="X12" s="17"/>
    </row>
    <row r="13" spans="1:24" ht="54.75" customHeight="1" x14ac:dyDescent="0.25">
      <c r="A13" s="18"/>
      <c r="B13" s="19" t="s">
        <v>32</v>
      </c>
      <c r="C13" s="1" t="s">
        <v>33</v>
      </c>
      <c r="D13" s="2">
        <v>1000</v>
      </c>
      <c r="E13" s="2">
        <v>1000</v>
      </c>
      <c r="F13" s="2">
        <v>0</v>
      </c>
      <c r="G13" s="2">
        <v>0</v>
      </c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7" t="s">
        <v>21</v>
      </c>
      <c r="X13" s="17"/>
    </row>
    <row r="14" spans="1:24" ht="42" customHeight="1" x14ac:dyDescent="0.25">
      <c r="A14" s="20"/>
      <c r="B14" s="10" t="s">
        <v>14</v>
      </c>
      <c r="C14" s="14" t="s">
        <v>13</v>
      </c>
      <c r="D14" s="21">
        <f>D15</f>
        <v>1622</v>
      </c>
      <c r="E14" s="21">
        <f t="shared" ref="E14:G14" si="0">E15</f>
        <v>1622</v>
      </c>
      <c r="F14" s="21">
        <f t="shared" si="0"/>
        <v>0</v>
      </c>
      <c r="G14" s="21">
        <f t="shared" si="0"/>
        <v>0</v>
      </c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3" t="s">
        <v>21</v>
      </c>
      <c r="X14" s="23"/>
    </row>
    <row r="15" spans="1:24" ht="48" customHeight="1" x14ac:dyDescent="0.25">
      <c r="A15" s="24"/>
      <c r="B15" s="25"/>
      <c r="C15" s="1" t="s">
        <v>33</v>
      </c>
      <c r="D15" s="2">
        <f>D10+D11+D12+D13</f>
        <v>1622</v>
      </c>
      <c r="E15" s="2">
        <f t="shared" ref="E15:G15" si="1">E10+E11+E12+E13</f>
        <v>1622</v>
      </c>
      <c r="F15" s="2">
        <f t="shared" si="1"/>
        <v>0</v>
      </c>
      <c r="G15" s="2">
        <f t="shared" si="1"/>
        <v>0</v>
      </c>
      <c r="H15" s="2" t="e">
        <f>H10+H12+#REF!+#REF!+#REF!+#REF!+#REF!</f>
        <v>#REF!</v>
      </c>
      <c r="I15" s="2" t="e">
        <f>I10+I12+#REF!+#REF!+#REF!+#REF!+#REF!</f>
        <v>#REF!</v>
      </c>
      <c r="J15" s="2" t="e">
        <f>J10+J12+#REF!+#REF!+#REF!+#REF!+#REF!</f>
        <v>#REF!</v>
      </c>
      <c r="K15" s="2" t="e">
        <f>K10+K12+#REF!+#REF!+#REF!+#REF!+#REF!</f>
        <v>#REF!</v>
      </c>
      <c r="L15" s="2" t="e">
        <f>L10+L12+#REF!+#REF!+#REF!+#REF!+#REF!</f>
        <v>#REF!</v>
      </c>
      <c r="M15" s="2" t="e">
        <f>M10+M12+#REF!+#REF!+#REF!+#REF!+#REF!</f>
        <v>#REF!</v>
      </c>
      <c r="N15" s="2" t="e">
        <f>N10+N12+#REF!+#REF!+#REF!+#REF!+#REF!</f>
        <v>#REF!</v>
      </c>
      <c r="O15" s="2" t="e">
        <f>O10+O12+#REF!+#REF!+#REF!+#REF!+#REF!</f>
        <v>#REF!</v>
      </c>
      <c r="P15" s="2" t="e">
        <f>P10+P12+#REF!+#REF!+#REF!+#REF!+#REF!</f>
        <v>#REF!</v>
      </c>
      <c r="Q15" s="2" t="e">
        <f>Q10+Q12+#REF!+#REF!+#REF!+#REF!+#REF!</f>
        <v>#REF!</v>
      </c>
      <c r="R15" s="2" t="e">
        <f>R10+R12+#REF!+#REF!+#REF!+#REF!+#REF!</f>
        <v>#REF!</v>
      </c>
      <c r="S15" s="2" t="e">
        <f>S10+S12+#REF!+#REF!+#REF!+#REF!+#REF!</f>
        <v>#REF!</v>
      </c>
      <c r="T15" s="2" t="e">
        <f>T10+T12+#REF!+#REF!+#REF!+#REF!+#REF!</f>
        <v>#REF!</v>
      </c>
      <c r="U15" s="2" t="e">
        <f>U10+U12+#REF!+#REF!+#REF!+#REF!+#REF!</f>
        <v>#REF!</v>
      </c>
      <c r="V15" s="2" t="e">
        <f>V10+V12+#REF!+#REF!+#REF!+#REF!+#REF!</f>
        <v>#REF!</v>
      </c>
      <c r="W15" s="17" t="s">
        <v>21</v>
      </c>
      <c r="X15" s="17"/>
    </row>
    <row r="16" spans="1:24" ht="32.25" customHeight="1" x14ac:dyDescent="0.25">
      <c r="A16" s="26"/>
      <c r="B16" s="9" t="s">
        <v>34</v>
      </c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</row>
    <row r="17" spans="1:24" ht="87" customHeight="1" x14ac:dyDescent="0.25">
      <c r="A17" s="16"/>
      <c r="B17" s="1" t="s">
        <v>35</v>
      </c>
      <c r="C17" s="1" t="s">
        <v>33</v>
      </c>
      <c r="D17" s="2">
        <v>2064</v>
      </c>
      <c r="E17" s="2">
        <v>2064</v>
      </c>
      <c r="F17" s="2">
        <v>66.2</v>
      </c>
      <c r="G17" s="2">
        <v>30.6</v>
      </c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7" t="s">
        <v>43</v>
      </c>
      <c r="X17" s="17"/>
    </row>
    <row r="18" spans="1:24" ht="96.75" customHeight="1" x14ac:dyDescent="0.25">
      <c r="A18" s="16"/>
      <c r="B18" s="1" t="s">
        <v>36</v>
      </c>
      <c r="C18" s="1" t="s">
        <v>33</v>
      </c>
      <c r="D18" s="2">
        <v>290</v>
      </c>
      <c r="E18" s="2">
        <v>290</v>
      </c>
      <c r="F18" s="2">
        <v>0</v>
      </c>
      <c r="G18" s="2">
        <v>0</v>
      </c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7" t="s">
        <v>20</v>
      </c>
      <c r="X18" s="17"/>
    </row>
    <row r="19" spans="1:24" ht="88.5" customHeight="1" x14ac:dyDescent="0.25">
      <c r="A19" s="16"/>
      <c r="B19" s="1" t="s">
        <v>37</v>
      </c>
      <c r="C19" s="1" t="s">
        <v>33</v>
      </c>
      <c r="D19" s="2">
        <v>1700</v>
      </c>
      <c r="E19" s="2">
        <v>1700</v>
      </c>
      <c r="F19" s="2">
        <v>300</v>
      </c>
      <c r="G19" s="2">
        <v>300</v>
      </c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7" t="s">
        <v>44</v>
      </c>
      <c r="X19" s="17"/>
    </row>
    <row r="20" spans="1:24" ht="87" customHeight="1" x14ac:dyDescent="0.25">
      <c r="A20" s="16"/>
      <c r="B20" s="1" t="s">
        <v>17</v>
      </c>
      <c r="C20" s="1" t="s">
        <v>33</v>
      </c>
      <c r="D20" s="2">
        <f>100+37</f>
        <v>137</v>
      </c>
      <c r="E20" s="2">
        <f>100+37</f>
        <v>137</v>
      </c>
      <c r="F20" s="2">
        <v>0</v>
      </c>
      <c r="G20" s="2">
        <v>0</v>
      </c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7" t="s">
        <v>20</v>
      </c>
      <c r="X20" s="17"/>
    </row>
    <row r="21" spans="1:24" ht="87" customHeight="1" x14ac:dyDescent="0.25">
      <c r="A21" s="16"/>
      <c r="B21" s="1" t="s">
        <v>38</v>
      </c>
      <c r="C21" s="1" t="s">
        <v>33</v>
      </c>
      <c r="D21" s="2">
        <v>6701.6</v>
      </c>
      <c r="E21" s="2">
        <v>6701.6</v>
      </c>
      <c r="F21" s="2">
        <v>2050.9</v>
      </c>
      <c r="G21" s="2">
        <v>2050.9</v>
      </c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7" t="s">
        <v>45</v>
      </c>
      <c r="X21" s="17"/>
    </row>
    <row r="22" spans="1:24" ht="87" customHeight="1" x14ac:dyDescent="0.25">
      <c r="A22" s="16"/>
      <c r="B22" s="1" t="s">
        <v>39</v>
      </c>
      <c r="C22" s="1" t="s">
        <v>42</v>
      </c>
      <c r="D22" s="2">
        <v>765.1</v>
      </c>
      <c r="E22" s="2">
        <v>765.1</v>
      </c>
      <c r="F22" s="2">
        <v>191.3</v>
      </c>
      <c r="G22" s="2">
        <v>191.3</v>
      </c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7" t="s">
        <v>46</v>
      </c>
      <c r="X22" s="17"/>
    </row>
    <row r="23" spans="1:24" ht="87" customHeight="1" x14ac:dyDescent="0.25">
      <c r="A23" s="16"/>
      <c r="B23" s="1" t="s">
        <v>40</v>
      </c>
      <c r="C23" s="1" t="s">
        <v>33</v>
      </c>
      <c r="D23" s="2">
        <v>40.299999999999997</v>
      </c>
      <c r="E23" s="2">
        <v>40.299999999999997</v>
      </c>
      <c r="F23" s="2">
        <v>17.8</v>
      </c>
      <c r="G23" s="2">
        <v>17.8</v>
      </c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7" t="s">
        <v>47</v>
      </c>
      <c r="X23" s="17"/>
    </row>
    <row r="24" spans="1:24" ht="87" customHeight="1" x14ac:dyDescent="0.25">
      <c r="A24" s="16"/>
      <c r="B24" s="1" t="s">
        <v>41</v>
      </c>
      <c r="C24" s="1" t="s">
        <v>33</v>
      </c>
      <c r="D24" s="2">
        <v>3225.8</v>
      </c>
      <c r="E24" s="2">
        <v>3225.8</v>
      </c>
      <c r="F24" s="2">
        <v>224.3</v>
      </c>
      <c r="G24" s="2">
        <v>224.3</v>
      </c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7" t="s">
        <v>48</v>
      </c>
      <c r="X24" s="17"/>
    </row>
    <row r="25" spans="1:24" ht="31.5" customHeight="1" x14ac:dyDescent="0.25">
      <c r="A25" s="27"/>
      <c r="B25" s="9" t="s">
        <v>14</v>
      </c>
      <c r="C25" s="14" t="s">
        <v>13</v>
      </c>
      <c r="D25" s="21">
        <f>D26+D27</f>
        <v>14923.800000000001</v>
      </c>
      <c r="E25" s="21">
        <f t="shared" ref="E25:G25" si="2">E26+E27</f>
        <v>14923.800000000001</v>
      </c>
      <c r="F25" s="21">
        <f t="shared" si="2"/>
        <v>2850.5000000000005</v>
      </c>
      <c r="G25" s="21">
        <f t="shared" si="2"/>
        <v>2814.9000000000005</v>
      </c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3" t="s">
        <v>49</v>
      </c>
      <c r="X25" s="23"/>
    </row>
    <row r="26" spans="1:24" ht="55.5" customHeight="1" x14ac:dyDescent="0.25">
      <c r="A26" s="27"/>
      <c r="B26" s="28"/>
      <c r="C26" s="1" t="s">
        <v>33</v>
      </c>
      <c r="D26" s="2">
        <f>D17+D18+D19+D20+D21+D23+D24</f>
        <v>14158.7</v>
      </c>
      <c r="E26" s="2">
        <f t="shared" ref="E26:G26" si="3">E17+E18+E19+E20+E21+E23+E24</f>
        <v>14158.7</v>
      </c>
      <c r="F26" s="2">
        <f t="shared" si="3"/>
        <v>2659.2000000000003</v>
      </c>
      <c r="G26" s="2">
        <f t="shared" si="3"/>
        <v>2623.6000000000004</v>
      </c>
      <c r="H26" s="2" t="e">
        <f>#REF!+#REF!+#REF!+H14+H15+#REF!+#REF!</f>
        <v>#REF!</v>
      </c>
      <c r="I26" s="2" t="e">
        <f>#REF!+#REF!+#REF!+I14+I15+#REF!+#REF!</f>
        <v>#REF!</v>
      </c>
      <c r="J26" s="2" t="e">
        <f>#REF!+#REF!+#REF!+J14+J15+#REF!+#REF!</f>
        <v>#REF!</v>
      </c>
      <c r="K26" s="2" t="e">
        <f>#REF!+#REF!+#REF!+K14+K15+#REF!+#REF!</f>
        <v>#REF!</v>
      </c>
      <c r="L26" s="2" t="e">
        <f>#REF!+#REF!+#REF!+L14+L15+#REF!+#REF!</f>
        <v>#REF!</v>
      </c>
      <c r="M26" s="2" t="e">
        <f>#REF!+#REF!+#REF!+M14+M15+#REF!+#REF!</f>
        <v>#REF!</v>
      </c>
      <c r="N26" s="2" t="e">
        <f>#REF!+#REF!+#REF!+N14+N15+#REF!+#REF!</f>
        <v>#REF!</v>
      </c>
      <c r="O26" s="2" t="e">
        <f>#REF!+#REF!+#REF!+O14+O15+#REF!+#REF!</f>
        <v>#REF!</v>
      </c>
      <c r="P26" s="2" t="e">
        <f>#REF!+#REF!+#REF!+P14+P15+#REF!+#REF!</f>
        <v>#REF!</v>
      </c>
      <c r="Q26" s="2" t="e">
        <f>#REF!+#REF!+#REF!+Q14+Q15+#REF!+#REF!</f>
        <v>#REF!</v>
      </c>
      <c r="R26" s="2" t="e">
        <f>#REF!+#REF!+#REF!+R14+R15+#REF!+#REF!</f>
        <v>#REF!</v>
      </c>
      <c r="S26" s="2" t="e">
        <f>#REF!+#REF!+#REF!+S14+S15+#REF!+#REF!</f>
        <v>#REF!</v>
      </c>
      <c r="T26" s="2" t="e">
        <f>#REF!+#REF!+#REF!+T14+T15+#REF!+#REF!</f>
        <v>#REF!</v>
      </c>
      <c r="U26" s="2" t="e">
        <f>#REF!+#REF!+#REF!+U14+U15+#REF!+#REF!</f>
        <v>#REF!</v>
      </c>
      <c r="V26" s="2" t="e">
        <f>#REF!+#REF!+#REF!+V14+V15+#REF!+#REF!</f>
        <v>#REF!</v>
      </c>
      <c r="W26" s="17" t="s">
        <v>50</v>
      </c>
      <c r="X26" s="17"/>
    </row>
    <row r="27" spans="1:24" ht="47.25" x14ac:dyDescent="0.25">
      <c r="A27" s="27"/>
      <c r="B27" s="28"/>
      <c r="C27" s="1" t="s">
        <v>12</v>
      </c>
      <c r="D27" s="2">
        <f>D22</f>
        <v>765.1</v>
      </c>
      <c r="E27" s="2">
        <f t="shared" ref="E27:G27" si="4">E22</f>
        <v>765.1</v>
      </c>
      <c r="F27" s="2">
        <f t="shared" si="4"/>
        <v>191.3</v>
      </c>
      <c r="G27" s="2">
        <f t="shared" si="4"/>
        <v>191.3</v>
      </c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17" t="s">
        <v>25</v>
      </c>
      <c r="X27" s="17"/>
    </row>
    <row r="28" spans="1:24" s="31" customFormat="1" ht="32.25" customHeight="1" x14ac:dyDescent="0.25">
      <c r="A28" s="29"/>
      <c r="B28" s="9" t="s">
        <v>51</v>
      </c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</row>
    <row r="29" spans="1:24" s="31" customFormat="1" ht="82.5" customHeight="1" x14ac:dyDescent="0.25">
      <c r="A29" s="16"/>
      <c r="B29" s="1" t="s">
        <v>52</v>
      </c>
      <c r="C29" s="1" t="s">
        <v>33</v>
      </c>
      <c r="D29" s="2">
        <v>156</v>
      </c>
      <c r="E29" s="2">
        <v>156</v>
      </c>
      <c r="F29" s="2">
        <v>0</v>
      </c>
      <c r="G29" s="2">
        <v>0</v>
      </c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17" t="s">
        <v>21</v>
      </c>
      <c r="X29" s="17"/>
    </row>
    <row r="30" spans="1:24" s="31" customFormat="1" ht="88.5" customHeight="1" x14ac:dyDescent="0.25">
      <c r="A30" s="16"/>
      <c r="B30" s="1" t="s">
        <v>53</v>
      </c>
      <c r="C30" s="1" t="s">
        <v>33</v>
      </c>
      <c r="D30" s="2">
        <v>281.39999999999998</v>
      </c>
      <c r="E30" s="2">
        <v>281.39999999999998</v>
      </c>
      <c r="F30" s="2">
        <v>0</v>
      </c>
      <c r="G30" s="2">
        <v>0</v>
      </c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17" t="s">
        <v>21</v>
      </c>
      <c r="X30" s="17"/>
    </row>
    <row r="31" spans="1:24" s="31" customFormat="1" ht="67.5" customHeight="1" x14ac:dyDescent="0.25">
      <c r="A31" s="16"/>
      <c r="B31" s="1" t="s">
        <v>54</v>
      </c>
      <c r="C31" s="1" t="s">
        <v>33</v>
      </c>
      <c r="D31" s="2">
        <v>30</v>
      </c>
      <c r="E31" s="2">
        <v>30</v>
      </c>
      <c r="F31" s="2">
        <v>0</v>
      </c>
      <c r="G31" s="2">
        <v>0</v>
      </c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17" t="s">
        <v>21</v>
      </c>
      <c r="X31" s="17"/>
    </row>
    <row r="32" spans="1:24" ht="15" customHeight="1" x14ac:dyDescent="0.25">
      <c r="A32" s="27"/>
      <c r="B32" s="9" t="s">
        <v>14</v>
      </c>
      <c r="C32" s="14" t="s">
        <v>13</v>
      </c>
      <c r="D32" s="21">
        <v>467.4</v>
      </c>
      <c r="E32" s="21">
        <v>467.4</v>
      </c>
      <c r="F32" s="21">
        <v>0</v>
      </c>
      <c r="G32" s="21">
        <v>0</v>
      </c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3" t="s">
        <v>21</v>
      </c>
      <c r="X32" s="23"/>
    </row>
    <row r="33" spans="1:24" ht="50.25" customHeight="1" x14ac:dyDescent="0.25">
      <c r="A33" s="27"/>
      <c r="B33" s="28"/>
      <c r="C33" s="1" t="s">
        <v>33</v>
      </c>
      <c r="D33" s="2">
        <f>D29+D30+D31</f>
        <v>467.4</v>
      </c>
      <c r="E33" s="2">
        <f t="shared" ref="E33:G33" si="5">E29+E30+E31</f>
        <v>467.4</v>
      </c>
      <c r="F33" s="2">
        <f t="shared" si="5"/>
        <v>0</v>
      </c>
      <c r="G33" s="2">
        <f t="shared" si="5"/>
        <v>0</v>
      </c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17" t="s">
        <v>21</v>
      </c>
      <c r="X33" s="17"/>
    </row>
    <row r="34" spans="1:24" ht="30.75" customHeight="1" x14ac:dyDescent="0.25">
      <c r="A34" s="20"/>
      <c r="B34" s="10" t="s">
        <v>11</v>
      </c>
      <c r="C34" s="14" t="s">
        <v>13</v>
      </c>
      <c r="D34" s="21">
        <f>D35+D36</f>
        <v>17013.2</v>
      </c>
      <c r="E34" s="21">
        <f t="shared" ref="E34:G34" si="6">E35+E36</f>
        <v>17013.2</v>
      </c>
      <c r="F34" s="21">
        <f t="shared" si="6"/>
        <v>2850.5000000000005</v>
      </c>
      <c r="G34" s="21">
        <f t="shared" si="6"/>
        <v>2814.9000000000005</v>
      </c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3" t="s">
        <v>55</v>
      </c>
      <c r="X34" s="17"/>
    </row>
    <row r="35" spans="1:24" ht="56.25" customHeight="1" x14ac:dyDescent="0.25">
      <c r="A35" s="24"/>
      <c r="B35" s="25"/>
      <c r="C35" s="1" t="s">
        <v>33</v>
      </c>
      <c r="D35" s="2">
        <f>D15+D26+D33</f>
        <v>16248.1</v>
      </c>
      <c r="E35" s="2">
        <f t="shared" ref="E35:G35" si="7">E15+E26+E33</f>
        <v>16248.1</v>
      </c>
      <c r="F35" s="2">
        <f t="shared" si="7"/>
        <v>2659.2000000000003</v>
      </c>
      <c r="G35" s="2">
        <f t="shared" si="7"/>
        <v>2623.6000000000004</v>
      </c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17" t="s">
        <v>56</v>
      </c>
      <c r="X35" s="17"/>
    </row>
    <row r="36" spans="1:24" ht="47.25" x14ac:dyDescent="0.25">
      <c r="A36" s="24"/>
      <c r="B36" s="25"/>
      <c r="C36" s="1" t="s">
        <v>12</v>
      </c>
      <c r="D36" s="2">
        <f>D27</f>
        <v>765.1</v>
      </c>
      <c r="E36" s="2">
        <f t="shared" ref="E36:G36" si="8">E27</f>
        <v>765.1</v>
      </c>
      <c r="F36" s="2">
        <f t="shared" si="8"/>
        <v>191.3</v>
      </c>
      <c r="G36" s="2">
        <f t="shared" si="8"/>
        <v>191.3</v>
      </c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17" t="s">
        <v>25</v>
      </c>
      <c r="X36" s="17"/>
    </row>
    <row r="37" spans="1:24" s="31" customFormat="1" ht="24.75" customHeight="1" x14ac:dyDescent="0.25">
      <c r="A37" s="14">
        <v>2</v>
      </c>
      <c r="B37" s="9" t="s">
        <v>57</v>
      </c>
      <c r="C37" s="9"/>
      <c r="D37" s="9"/>
      <c r="E37" s="9"/>
      <c r="F37" s="9"/>
      <c r="G37" s="9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</row>
    <row r="38" spans="1:24" ht="58.5" customHeight="1" x14ac:dyDescent="0.25">
      <c r="A38" s="16"/>
      <c r="B38" s="1" t="s">
        <v>58</v>
      </c>
      <c r="C38" s="1" t="s">
        <v>33</v>
      </c>
      <c r="D38" s="2">
        <v>1080.5999999999999</v>
      </c>
      <c r="E38" s="2">
        <v>1080.5999999999999</v>
      </c>
      <c r="F38" s="2">
        <v>0</v>
      </c>
      <c r="G38" s="2">
        <v>0</v>
      </c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7" t="s">
        <v>21</v>
      </c>
      <c r="X38" s="17"/>
    </row>
    <row r="39" spans="1:24" ht="33" customHeight="1" x14ac:dyDescent="0.25">
      <c r="A39" s="27"/>
      <c r="B39" s="9" t="s">
        <v>11</v>
      </c>
      <c r="C39" s="14" t="s">
        <v>13</v>
      </c>
      <c r="D39" s="21">
        <f>D40</f>
        <v>1080.5999999999999</v>
      </c>
      <c r="E39" s="21">
        <f t="shared" ref="E39:G39" si="9">E40</f>
        <v>1080.5999999999999</v>
      </c>
      <c r="F39" s="21">
        <f t="shared" si="9"/>
        <v>0</v>
      </c>
      <c r="G39" s="21">
        <f t="shared" si="9"/>
        <v>0</v>
      </c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3" t="s">
        <v>21</v>
      </c>
      <c r="X39" s="17"/>
    </row>
    <row r="40" spans="1:24" ht="47.25" customHeight="1" x14ac:dyDescent="0.25">
      <c r="A40" s="27"/>
      <c r="B40" s="28"/>
      <c r="C40" s="1" t="s">
        <v>33</v>
      </c>
      <c r="D40" s="2">
        <f>D38</f>
        <v>1080.5999999999999</v>
      </c>
      <c r="E40" s="2">
        <f t="shared" ref="E40:G40" si="10">E38</f>
        <v>1080.5999999999999</v>
      </c>
      <c r="F40" s="2">
        <f t="shared" si="10"/>
        <v>0</v>
      </c>
      <c r="G40" s="2">
        <f t="shared" si="10"/>
        <v>0</v>
      </c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17" t="s">
        <v>21</v>
      </c>
      <c r="X40" s="17"/>
    </row>
    <row r="41" spans="1:24" ht="24.75" customHeight="1" x14ac:dyDescent="0.25">
      <c r="A41" s="14">
        <v>3</v>
      </c>
      <c r="B41" s="9" t="s">
        <v>59</v>
      </c>
      <c r="C41" s="9"/>
      <c r="D41" s="9"/>
      <c r="E41" s="9"/>
      <c r="F41" s="9"/>
      <c r="G41" s="9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</row>
    <row r="42" spans="1:24" ht="32.25" customHeight="1" x14ac:dyDescent="0.25">
      <c r="A42" s="9" t="s">
        <v>60</v>
      </c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</row>
    <row r="43" spans="1:24" ht="52.5" customHeight="1" x14ac:dyDescent="0.25">
      <c r="A43" s="33"/>
      <c r="B43" s="1" t="s">
        <v>61</v>
      </c>
      <c r="C43" s="1" t="s">
        <v>33</v>
      </c>
      <c r="D43" s="2">
        <v>2000</v>
      </c>
      <c r="E43" s="2">
        <v>2000</v>
      </c>
      <c r="F43" s="2">
        <v>0</v>
      </c>
      <c r="G43" s="2">
        <v>0</v>
      </c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7" t="s">
        <v>21</v>
      </c>
      <c r="X43" s="17"/>
    </row>
    <row r="44" spans="1:24" ht="54" customHeight="1" x14ac:dyDescent="0.25">
      <c r="A44" s="33"/>
      <c r="B44" s="1" t="s">
        <v>62</v>
      </c>
      <c r="C44" s="1" t="s">
        <v>33</v>
      </c>
      <c r="D44" s="2">
        <v>16253.3</v>
      </c>
      <c r="E44" s="2">
        <v>16253.3</v>
      </c>
      <c r="F44" s="2">
        <v>1953</v>
      </c>
      <c r="G44" s="2">
        <v>1721.8</v>
      </c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7" t="s">
        <v>69</v>
      </c>
      <c r="X44" s="17"/>
    </row>
    <row r="45" spans="1:24" ht="54.75" customHeight="1" x14ac:dyDescent="0.25">
      <c r="A45" s="33"/>
      <c r="B45" s="1" t="s">
        <v>63</v>
      </c>
      <c r="C45" s="1" t="s">
        <v>33</v>
      </c>
      <c r="D45" s="2">
        <v>584</v>
      </c>
      <c r="E45" s="2">
        <v>584</v>
      </c>
      <c r="F45" s="2">
        <v>584</v>
      </c>
      <c r="G45" s="2">
        <v>53.7</v>
      </c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7" t="s">
        <v>70</v>
      </c>
      <c r="X45" s="17"/>
    </row>
    <row r="46" spans="1:24" ht="52.5" customHeight="1" x14ac:dyDescent="0.25">
      <c r="A46" s="33"/>
      <c r="B46" s="1" t="s">
        <v>64</v>
      </c>
      <c r="C46" s="1" t="s">
        <v>33</v>
      </c>
      <c r="D46" s="2">
        <v>645.6</v>
      </c>
      <c r="E46" s="2">
        <v>645.6</v>
      </c>
      <c r="F46" s="2">
        <v>73.599999999999994</v>
      </c>
      <c r="G46" s="2">
        <v>0</v>
      </c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7" t="s">
        <v>21</v>
      </c>
      <c r="X46" s="17"/>
    </row>
    <row r="47" spans="1:24" ht="48.75" customHeight="1" x14ac:dyDescent="0.25">
      <c r="A47" s="33"/>
      <c r="B47" s="1" t="s">
        <v>65</v>
      </c>
      <c r="C47" s="1" t="s">
        <v>33</v>
      </c>
      <c r="D47" s="2">
        <v>9431</v>
      </c>
      <c r="E47" s="2">
        <v>9431</v>
      </c>
      <c r="F47" s="2">
        <v>5914</v>
      </c>
      <c r="G47" s="2">
        <v>1704</v>
      </c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7" t="s">
        <v>71</v>
      </c>
      <c r="X47" s="17"/>
    </row>
    <row r="48" spans="1:24" ht="60" customHeight="1" x14ac:dyDescent="0.25">
      <c r="A48" s="34"/>
      <c r="B48" s="19" t="s">
        <v>66</v>
      </c>
      <c r="C48" s="1" t="s">
        <v>33</v>
      </c>
      <c r="D48" s="2">
        <v>500</v>
      </c>
      <c r="E48" s="2">
        <v>500</v>
      </c>
      <c r="F48" s="2">
        <v>0</v>
      </c>
      <c r="G48" s="2">
        <v>0</v>
      </c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7" t="s">
        <v>21</v>
      </c>
      <c r="X48" s="17"/>
    </row>
    <row r="49" spans="1:24" ht="73.5" customHeight="1" x14ac:dyDescent="0.25">
      <c r="A49" s="34"/>
      <c r="B49" s="19" t="s">
        <v>67</v>
      </c>
      <c r="C49" s="1" t="s">
        <v>12</v>
      </c>
      <c r="D49" s="2">
        <v>1116.2</v>
      </c>
      <c r="E49" s="2">
        <v>1116.2</v>
      </c>
      <c r="F49" s="2">
        <v>116</v>
      </c>
      <c r="G49" s="2">
        <v>116</v>
      </c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7" t="s">
        <v>72</v>
      </c>
      <c r="X49" s="17"/>
    </row>
    <row r="50" spans="1:24" ht="56.25" customHeight="1" x14ac:dyDescent="0.25">
      <c r="A50" s="34"/>
      <c r="B50" s="19" t="s">
        <v>68</v>
      </c>
      <c r="C50" s="1" t="s">
        <v>33</v>
      </c>
      <c r="D50" s="2">
        <v>400</v>
      </c>
      <c r="E50" s="2">
        <v>400</v>
      </c>
      <c r="F50" s="2">
        <v>94</v>
      </c>
      <c r="G50" s="2">
        <v>0</v>
      </c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7" t="s">
        <v>21</v>
      </c>
      <c r="X50" s="17"/>
    </row>
    <row r="51" spans="1:24" ht="15" customHeight="1" x14ac:dyDescent="0.25">
      <c r="A51" s="20"/>
      <c r="B51" s="10" t="s">
        <v>14</v>
      </c>
      <c r="C51" s="14" t="s">
        <v>13</v>
      </c>
      <c r="D51" s="21">
        <f>D52+D53</f>
        <v>30930.1</v>
      </c>
      <c r="E51" s="21">
        <f t="shared" ref="E51:G51" si="11">E52+E53</f>
        <v>30930.1</v>
      </c>
      <c r="F51" s="21">
        <f t="shared" si="11"/>
        <v>8734.6</v>
      </c>
      <c r="G51" s="21">
        <f t="shared" si="11"/>
        <v>3595.5</v>
      </c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3" t="s">
        <v>73</v>
      </c>
      <c r="X51" s="17"/>
    </row>
    <row r="52" spans="1:24" ht="15.75" customHeight="1" x14ac:dyDescent="0.25">
      <c r="A52" s="24"/>
      <c r="B52" s="25"/>
      <c r="C52" s="1" t="s">
        <v>33</v>
      </c>
      <c r="D52" s="2">
        <f>D43+D44+D45+D46+D47+D48+D50</f>
        <v>29813.899999999998</v>
      </c>
      <c r="E52" s="2">
        <f t="shared" ref="E52:G52" si="12">E43+E44+E45+E46+E47+E48+E50</f>
        <v>29813.899999999998</v>
      </c>
      <c r="F52" s="2">
        <f t="shared" si="12"/>
        <v>8618.6</v>
      </c>
      <c r="G52" s="2">
        <f t="shared" si="12"/>
        <v>3479.5</v>
      </c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17" t="s">
        <v>74</v>
      </c>
      <c r="X52" s="17"/>
    </row>
    <row r="53" spans="1:24" ht="47.25" x14ac:dyDescent="0.25">
      <c r="A53" s="24"/>
      <c r="B53" s="25"/>
      <c r="C53" s="1" t="s">
        <v>12</v>
      </c>
      <c r="D53" s="2">
        <f>D49</f>
        <v>1116.2</v>
      </c>
      <c r="E53" s="2">
        <f t="shared" ref="E53:G53" si="13">E49</f>
        <v>1116.2</v>
      </c>
      <c r="F53" s="2">
        <f t="shared" si="13"/>
        <v>116</v>
      </c>
      <c r="G53" s="2">
        <f t="shared" si="13"/>
        <v>116</v>
      </c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17" t="s">
        <v>72</v>
      </c>
      <c r="X53" s="17"/>
    </row>
    <row r="54" spans="1:24" ht="32.25" customHeight="1" x14ac:dyDescent="0.25">
      <c r="A54" s="9" t="s">
        <v>75</v>
      </c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</row>
    <row r="55" spans="1:24" ht="64.5" customHeight="1" x14ac:dyDescent="0.25">
      <c r="A55" s="35"/>
      <c r="B55" s="1" t="s">
        <v>76</v>
      </c>
      <c r="C55" s="1" t="s">
        <v>33</v>
      </c>
      <c r="D55" s="2">
        <v>18482.8</v>
      </c>
      <c r="E55" s="2">
        <v>18482.8</v>
      </c>
      <c r="F55" s="2">
        <v>1677</v>
      </c>
      <c r="G55" s="2">
        <v>1604.2</v>
      </c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17" t="s">
        <v>85</v>
      </c>
      <c r="X55" s="17"/>
    </row>
    <row r="56" spans="1:24" ht="63" customHeight="1" x14ac:dyDescent="0.25">
      <c r="A56" s="35"/>
      <c r="B56" s="1" t="s">
        <v>77</v>
      </c>
      <c r="C56" s="1" t="s">
        <v>33</v>
      </c>
      <c r="D56" s="2">
        <v>156</v>
      </c>
      <c r="E56" s="2">
        <v>156</v>
      </c>
      <c r="F56" s="2">
        <v>33</v>
      </c>
      <c r="G56" s="2">
        <v>0</v>
      </c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17" t="s">
        <v>86</v>
      </c>
      <c r="X56" s="17"/>
    </row>
    <row r="57" spans="1:24" ht="44.25" customHeight="1" x14ac:dyDescent="0.25">
      <c r="A57" s="35"/>
      <c r="B57" s="1" t="s">
        <v>78</v>
      </c>
      <c r="C57" s="1" t="s">
        <v>33</v>
      </c>
      <c r="D57" s="2">
        <v>312</v>
      </c>
      <c r="E57" s="2">
        <v>312</v>
      </c>
      <c r="F57" s="2">
        <v>56</v>
      </c>
      <c r="G57" s="2">
        <v>0</v>
      </c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17" t="s">
        <v>86</v>
      </c>
      <c r="X57" s="17"/>
    </row>
    <row r="58" spans="1:24" ht="47.25" customHeight="1" x14ac:dyDescent="0.25">
      <c r="A58" s="35"/>
      <c r="B58" s="36" t="s">
        <v>79</v>
      </c>
      <c r="C58" s="1"/>
      <c r="D58" s="37">
        <v>17362.900000000001</v>
      </c>
      <c r="E58" s="37">
        <v>17362.900000000001</v>
      </c>
      <c r="F58" s="37">
        <v>0</v>
      </c>
      <c r="G58" s="37">
        <v>0</v>
      </c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8"/>
      <c r="T58" s="38"/>
      <c r="U58" s="38"/>
      <c r="V58" s="38"/>
      <c r="W58" s="39" t="s">
        <v>21</v>
      </c>
      <c r="X58" s="39"/>
    </row>
    <row r="59" spans="1:24" ht="107.25" customHeight="1" x14ac:dyDescent="0.25">
      <c r="A59" s="35"/>
      <c r="B59" s="1" t="s">
        <v>80</v>
      </c>
      <c r="C59" s="1" t="s">
        <v>12</v>
      </c>
      <c r="D59" s="2">
        <v>15038.3</v>
      </c>
      <c r="E59" s="2">
        <v>15038.3</v>
      </c>
      <c r="F59" s="2">
        <v>0</v>
      </c>
      <c r="G59" s="2">
        <v>0</v>
      </c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17" t="s">
        <v>21</v>
      </c>
      <c r="X59" s="17"/>
    </row>
    <row r="60" spans="1:24" ht="100.5" customHeight="1" x14ac:dyDescent="0.25">
      <c r="A60" s="35"/>
      <c r="B60" s="1" t="s">
        <v>81</v>
      </c>
      <c r="C60" s="1" t="s">
        <v>33</v>
      </c>
      <c r="D60" s="2">
        <v>2324.6</v>
      </c>
      <c r="E60" s="2">
        <v>2324.6</v>
      </c>
      <c r="F60" s="2">
        <v>0</v>
      </c>
      <c r="G60" s="2">
        <v>0</v>
      </c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22"/>
      <c r="W60" s="17" t="s">
        <v>21</v>
      </c>
      <c r="X60" s="17"/>
    </row>
    <row r="61" spans="1:24" ht="48.75" customHeight="1" x14ac:dyDescent="0.25">
      <c r="A61" s="35"/>
      <c r="B61" s="36" t="s">
        <v>82</v>
      </c>
      <c r="C61" s="1"/>
      <c r="D61" s="37">
        <v>25776.2</v>
      </c>
      <c r="E61" s="37">
        <v>25776.2</v>
      </c>
      <c r="F61" s="37">
        <v>0</v>
      </c>
      <c r="G61" s="37">
        <v>0</v>
      </c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39" t="s">
        <v>21</v>
      </c>
      <c r="X61" s="39"/>
    </row>
    <row r="62" spans="1:24" ht="91.5" customHeight="1" x14ac:dyDescent="0.25">
      <c r="A62" s="35"/>
      <c r="B62" s="1" t="s">
        <v>83</v>
      </c>
      <c r="C62" s="1" t="s">
        <v>33</v>
      </c>
      <c r="D62" s="2">
        <v>776.2</v>
      </c>
      <c r="E62" s="2">
        <v>776.2</v>
      </c>
      <c r="F62" s="2">
        <v>0</v>
      </c>
      <c r="G62" s="2">
        <v>0</v>
      </c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40" t="s">
        <v>21</v>
      </c>
      <c r="X62" s="41"/>
    </row>
    <row r="63" spans="1:24" ht="72.75" customHeight="1" x14ac:dyDescent="0.25">
      <c r="A63" s="42"/>
      <c r="B63" s="19" t="s">
        <v>84</v>
      </c>
      <c r="C63" s="1" t="s">
        <v>12</v>
      </c>
      <c r="D63" s="2">
        <v>25000</v>
      </c>
      <c r="E63" s="2">
        <v>25000</v>
      </c>
      <c r="F63" s="2">
        <v>0</v>
      </c>
      <c r="G63" s="2">
        <v>0</v>
      </c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40" t="s">
        <v>21</v>
      </c>
      <c r="X63" s="41"/>
    </row>
    <row r="64" spans="1:24" ht="15" customHeight="1" x14ac:dyDescent="0.25">
      <c r="A64" s="20"/>
      <c r="B64" s="10" t="s">
        <v>14</v>
      </c>
      <c r="C64" s="14" t="s">
        <v>13</v>
      </c>
      <c r="D64" s="21">
        <f>D65+D66</f>
        <v>62089.9</v>
      </c>
      <c r="E64" s="21">
        <f t="shared" ref="E64:G64" si="14">E65+E66</f>
        <v>62089.900000000009</v>
      </c>
      <c r="F64" s="21">
        <f t="shared" si="14"/>
        <v>1766</v>
      </c>
      <c r="G64" s="21">
        <f t="shared" si="14"/>
        <v>1604.2</v>
      </c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2"/>
      <c r="W64" s="23" t="s">
        <v>87</v>
      </c>
      <c r="X64" s="17"/>
    </row>
    <row r="65" spans="1:73" ht="51" customHeight="1" x14ac:dyDescent="0.25">
      <c r="A65" s="24"/>
      <c r="B65" s="25"/>
      <c r="C65" s="1" t="s">
        <v>33</v>
      </c>
      <c r="D65" s="2">
        <f>D55+D56+D57+D60+D62</f>
        <v>22051.599999999999</v>
      </c>
      <c r="E65" s="2">
        <f t="shared" ref="E65:G65" si="15">E55+E56+E57</f>
        <v>18950.8</v>
      </c>
      <c r="F65" s="2">
        <f t="shared" si="15"/>
        <v>1766</v>
      </c>
      <c r="G65" s="2">
        <f t="shared" si="15"/>
        <v>1604.2</v>
      </c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17" t="s">
        <v>102</v>
      </c>
      <c r="X65" s="17"/>
    </row>
    <row r="66" spans="1:73" ht="48.75" customHeight="1" x14ac:dyDescent="0.25">
      <c r="A66" s="24"/>
      <c r="B66" s="25"/>
      <c r="C66" s="1" t="s">
        <v>12</v>
      </c>
      <c r="D66" s="2">
        <f>D59+D63</f>
        <v>40038.300000000003</v>
      </c>
      <c r="E66" s="2">
        <f t="shared" ref="E66:G66" si="16">E58+E61</f>
        <v>43139.100000000006</v>
      </c>
      <c r="F66" s="2">
        <f t="shared" si="16"/>
        <v>0</v>
      </c>
      <c r="G66" s="2">
        <f t="shared" si="16"/>
        <v>0</v>
      </c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17" t="s">
        <v>21</v>
      </c>
      <c r="X66" s="17"/>
    </row>
    <row r="67" spans="1:73" ht="24" customHeight="1" x14ac:dyDescent="0.25">
      <c r="A67" s="9" t="s">
        <v>88</v>
      </c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</row>
    <row r="68" spans="1:73" ht="60" customHeight="1" x14ac:dyDescent="0.25">
      <c r="A68" s="14"/>
      <c r="B68" s="1" t="s">
        <v>89</v>
      </c>
      <c r="C68" s="1" t="s">
        <v>33</v>
      </c>
      <c r="D68" s="43">
        <v>200</v>
      </c>
      <c r="E68" s="43">
        <v>200</v>
      </c>
      <c r="F68" s="43">
        <v>0</v>
      </c>
      <c r="G68" s="43">
        <v>0</v>
      </c>
      <c r="H68" s="44"/>
      <c r="I68" s="44"/>
      <c r="J68" s="44"/>
      <c r="K68" s="44"/>
      <c r="L68" s="44"/>
      <c r="M68" s="44"/>
      <c r="N68" s="44"/>
      <c r="O68" s="44"/>
      <c r="P68" s="44"/>
      <c r="Q68" s="44"/>
      <c r="R68" s="44"/>
      <c r="S68" s="44"/>
      <c r="T68" s="44"/>
      <c r="U68" s="44"/>
      <c r="V68" s="44"/>
      <c r="W68" s="17" t="s">
        <v>21</v>
      </c>
      <c r="X68" s="17"/>
    </row>
    <row r="69" spans="1:73" ht="30" customHeight="1" x14ac:dyDescent="0.25">
      <c r="A69" s="20"/>
      <c r="B69" s="10" t="s">
        <v>14</v>
      </c>
      <c r="C69" s="14" t="s">
        <v>13</v>
      </c>
      <c r="D69" s="21">
        <f>D70</f>
        <v>200</v>
      </c>
      <c r="E69" s="21">
        <f t="shared" ref="E69:G69" si="17">E70</f>
        <v>200</v>
      </c>
      <c r="F69" s="21">
        <f t="shared" si="17"/>
        <v>0</v>
      </c>
      <c r="G69" s="21">
        <f t="shared" si="17"/>
        <v>0</v>
      </c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40" t="s">
        <v>21</v>
      </c>
      <c r="X69" s="41"/>
    </row>
    <row r="70" spans="1:73" ht="48.75" customHeight="1" x14ac:dyDescent="0.25">
      <c r="A70" s="24"/>
      <c r="B70" s="45"/>
      <c r="C70" s="1" t="s">
        <v>33</v>
      </c>
      <c r="D70" s="2">
        <f>D68</f>
        <v>200</v>
      </c>
      <c r="E70" s="2">
        <f t="shared" ref="E70:G70" si="18">E68</f>
        <v>200</v>
      </c>
      <c r="F70" s="2">
        <f t="shared" si="18"/>
        <v>0</v>
      </c>
      <c r="G70" s="2">
        <f t="shared" si="18"/>
        <v>0</v>
      </c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40" t="s">
        <v>21</v>
      </c>
      <c r="X70" s="41"/>
    </row>
    <row r="71" spans="1:73" ht="28.5" customHeight="1" x14ac:dyDescent="0.25">
      <c r="A71" s="9" t="s">
        <v>90</v>
      </c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</row>
    <row r="72" spans="1:73" ht="37.5" customHeight="1" x14ac:dyDescent="0.25">
      <c r="A72" s="14"/>
      <c r="B72" s="1" t="s">
        <v>91</v>
      </c>
      <c r="C72" s="1" t="s">
        <v>33</v>
      </c>
      <c r="D72" s="43">
        <v>6704</v>
      </c>
      <c r="E72" s="43">
        <v>6704</v>
      </c>
      <c r="F72" s="43">
        <v>0</v>
      </c>
      <c r="G72" s="43">
        <v>0</v>
      </c>
      <c r="H72" s="44"/>
      <c r="I72" s="44"/>
      <c r="J72" s="44"/>
      <c r="K72" s="44"/>
      <c r="L72" s="44"/>
      <c r="M72" s="44"/>
      <c r="N72" s="44"/>
      <c r="O72" s="44"/>
      <c r="P72" s="44"/>
      <c r="Q72" s="44"/>
      <c r="R72" s="44"/>
      <c r="S72" s="44"/>
      <c r="T72" s="44"/>
      <c r="U72" s="44"/>
      <c r="V72" s="44"/>
      <c r="W72" s="17" t="s">
        <v>21</v>
      </c>
      <c r="X72" s="17"/>
    </row>
    <row r="73" spans="1:73" ht="48.75" customHeight="1" x14ac:dyDescent="0.25">
      <c r="A73" s="14"/>
      <c r="B73" s="36" t="s">
        <v>92</v>
      </c>
      <c r="C73" s="1"/>
      <c r="D73" s="46">
        <f>D74+D75+D76+D77</f>
        <v>35999.1</v>
      </c>
      <c r="E73" s="46">
        <f t="shared" ref="E73:G73" si="19">E74+E75+E76+E77</f>
        <v>35999.1</v>
      </c>
      <c r="F73" s="46">
        <f t="shared" si="19"/>
        <v>0</v>
      </c>
      <c r="G73" s="46">
        <f t="shared" si="19"/>
        <v>0</v>
      </c>
      <c r="H73" s="47"/>
      <c r="I73" s="47"/>
      <c r="J73" s="47"/>
      <c r="K73" s="47"/>
      <c r="L73" s="47"/>
      <c r="M73" s="47"/>
      <c r="N73" s="47"/>
      <c r="O73" s="47"/>
      <c r="P73" s="47"/>
      <c r="Q73" s="47"/>
      <c r="R73" s="47"/>
      <c r="S73" s="47"/>
      <c r="T73" s="47"/>
      <c r="U73" s="47"/>
      <c r="V73" s="47"/>
      <c r="W73" s="39" t="s">
        <v>21</v>
      </c>
      <c r="X73" s="39"/>
    </row>
    <row r="74" spans="1:73" ht="50.25" customHeight="1" x14ac:dyDescent="0.25">
      <c r="A74" s="14"/>
      <c r="B74" s="1" t="s">
        <v>93</v>
      </c>
      <c r="C74" s="1" t="s">
        <v>33</v>
      </c>
      <c r="D74" s="43">
        <v>15223</v>
      </c>
      <c r="E74" s="43">
        <v>15223</v>
      </c>
      <c r="F74" s="43">
        <v>0</v>
      </c>
      <c r="G74" s="43">
        <v>0</v>
      </c>
      <c r="H74" s="44"/>
      <c r="I74" s="44"/>
      <c r="J74" s="44"/>
      <c r="K74" s="44"/>
      <c r="L74" s="44"/>
      <c r="M74" s="44"/>
      <c r="N74" s="44"/>
      <c r="O74" s="44"/>
      <c r="P74" s="44"/>
      <c r="Q74" s="44"/>
      <c r="R74" s="44"/>
      <c r="S74" s="44"/>
      <c r="T74" s="44"/>
      <c r="U74" s="44"/>
      <c r="V74" s="44"/>
      <c r="W74" s="17" t="s">
        <v>21</v>
      </c>
      <c r="X74" s="17"/>
    </row>
    <row r="75" spans="1:73" ht="81.75" customHeight="1" x14ac:dyDescent="0.25">
      <c r="A75" s="14"/>
      <c r="B75" s="1" t="s">
        <v>94</v>
      </c>
      <c r="C75" s="1" t="s">
        <v>12</v>
      </c>
      <c r="D75" s="43">
        <v>5000</v>
      </c>
      <c r="E75" s="43">
        <v>5000</v>
      </c>
      <c r="F75" s="43">
        <v>0</v>
      </c>
      <c r="G75" s="43">
        <v>0</v>
      </c>
      <c r="H75" s="44"/>
      <c r="I75" s="44"/>
      <c r="J75" s="44"/>
      <c r="K75" s="44"/>
      <c r="L75" s="44"/>
      <c r="M75" s="44"/>
      <c r="N75" s="44"/>
      <c r="O75" s="44"/>
      <c r="P75" s="44"/>
      <c r="Q75" s="44"/>
      <c r="R75" s="44"/>
      <c r="S75" s="44"/>
      <c r="T75" s="44"/>
      <c r="U75" s="44"/>
      <c r="V75" s="44"/>
      <c r="W75" s="17" t="s">
        <v>21</v>
      </c>
      <c r="X75" s="17"/>
      <c r="AB75" s="4">
        <v>7</v>
      </c>
      <c r="BU75" s="4" t="s">
        <v>97</v>
      </c>
    </row>
    <row r="76" spans="1:73" ht="81" customHeight="1" x14ac:dyDescent="0.25">
      <c r="A76" s="14"/>
      <c r="B76" s="1" t="s">
        <v>95</v>
      </c>
      <c r="C76" s="1" t="s">
        <v>12</v>
      </c>
      <c r="D76" s="43">
        <v>14000</v>
      </c>
      <c r="E76" s="43">
        <v>14000</v>
      </c>
      <c r="F76" s="43">
        <v>0</v>
      </c>
      <c r="G76" s="43">
        <v>0</v>
      </c>
      <c r="H76" s="44"/>
      <c r="I76" s="44"/>
      <c r="J76" s="44"/>
      <c r="K76" s="44"/>
      <c r="L76" s="44"/>
      <c r="M76" s="44"/>
      <c r="N76" s="44"/>
      <c r="O76" s="44"/>
      <c r="P76" s="44"/>
      <c r="Q76" s="44"/>
      <c r="R76" s="44"/>
      <c r="S76" s="44"/>
      <c r="T76" s="44"/>
      <c r="U76" s="44"/>
      <c r="V76" s="44"/>
      <c r="W76" s="17" t="s">
        <v>21</v>
      </c>
      <c r="X76" s="17"/>
      <c r="AB76" s="4" t="s">
        <v>98</v>
      </c>
    </row>
    <row r="77" spans="1:73" ht="82.5" customHeight="1" x14ac:dyDescent="0.25">
      <c r="A77" s="14"/>
      <c r="B77" s="1" t="s">
        <v>96</v>
      </c>
      <c r="C77" s="1" t="s">
        <v>33</v>
      </c>
      <c r="D77" s="43">
        <v>1776.1</v>
      </c>
      <c r="E77" s="43">
        <v>1776.1</v>
      </c>
      <c r="F77" s="43">
        <v>0</v>
      </c>
      <c r="G77" s="43">
        <v>0</v>
      </c>
      <c r="H77" s="44"/>
      <c r="I77" s="44"/>
      <c r="J77" s="44"/>
      <c r="K77" s="44"/>
      <c r="L77" s="44"/>
      <c r="M77" s="44"/>
      <c r="N77" s="44"/>
      <c r="O77" s="44"/>
      <c r="P77" s="44"/>
      <c r="Q77" s="44"/>
      <c r="R77" s="44"/>
      <c r="S77" s="44"/>
      <c r="T77" s="44"/>
      <c r="U77" s="44"/>
      <c r="V77" s="44"/>
      <c r="W77" s="17" t="s">
        <v>21</v>
      </c>
      <c r="X77" s="17"/>
    </row>
    <row r="78" spans="1:73" ht="37.5" customHeight="1" x14ac:dyDescent="0.25">
      <c r="A78" s="20"/>
      <c r="B78" s="10" t="s">
        <v>14</v>
      </c>
      <c r="C78" s="14" t="s">
        <v>13</v>
      </c>
      <c r="D78" s="21">
        <f>D79+D80</f>
        <v>42703.1</v>
      </c>
      <c r="E78" s="21">
        <f t="shared" ref="E78:G78" si="20">E79+E80</f>
        <v>42703.1</v>
      </c>
      <c r="F78" s="21">
        <f t="shared" si="20"/>
        <v>0</v>
      </c>
      <c r="G78" s="21">
        <f t="shared" si="20"/>
        <v>0</v>
      </c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22"/>
      <c r="W78" s="48" t="s">
        <v>21</v>
      </c>
      <c r="X78" s="49"/>
    </row>
    <row r="79" spans="1:73" ht="34.5" customHeight="1" x14ac:dyDescent="0.25">
      <c r="A79" s="24"/>
      <c r="B79" s="45"/>
      <c r="C79" s="1" t="s">
        <v>33</v>
      </c>
      <c r="D79" s="2">
        <f>D72+D74+D77</f>
        <v>23703.1</v>
      </c>
      <c r="E79" s="2">
        <f t="shared" ref="E79:G79" si="21">E72+E74+E77</f>
        <v>23703.1</v>
      </c>
      <c r="F79" s="2">
        <f t="shared" si="21"/>
        <v>0</v>
      </c>
      <c r="G79" s="2">
        <f t="shared" si="21"/>
        <v>0</v>
      </c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22"/>
      <c r="W79" s="40" t="s">
        <v>21</v>
      </c>
      <c r="X79" s="41"/>
    </row>
    <row r="80" spans="1:73" ht="48.75" customHeight="1" x14ac:dyDescent="0.25">
      <c r="A80" s="50"/>
      <c r="B80" s="50"/>
      <c r="C80" s="1" t="s">
        <v>12</v>
      </c>
      <c r="D80" s="2">
        <f>D75+D76</f>
        <v>19000</v>
      </c>
      <c r="E80" s="2">
        <f t="shared" ref="E80:G80" si="22">E75+E76</f>
        <v>19000</v>
      </c>
      <c r="F80" s="2">
        <f t="shared" si="22"/>
        <v>0</v>
      </c>
      <c r="G80" s="2">
        <f t="shared" si="22"/>
        <v>0</v>
      </c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22"/>
      <c r="W80" s="40" t="s">
        <v>21</v>
      </c>
      <c r="X80" s="41"/>
    </row>
    <row r="81" spans="1:73" ht="33.75" customHeight="1" x14ac:dyDescent="0.25">
      <c r="A81" s="9" t="s">
        <v>103</v>
      </c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</row>
    <row r="82" spans="1:73" ht="52.5" customHeight="1" x14ac:dyDescent="0.25">
      <c r="A82" s="14"/>
      <c r="B82" s="1" t="s">
        <v>104</v>
      </c>
      <c r="C82" s="1" t="s">
        <v>33</v>
      </c>
      <c r="D82" s="43">
        <v>5100</v>
      </c>
      <c r="E82" s="43">
        <v>5100</v>
      </c>
      <c r="F82" s="43">
        <v>0</v>
      </c>
      <c r="G82" s="43">
        <v>0</v>
      </c>
      <c r="H82" s="44"/>
      <c r="I82" s="44"/>
      <c r="J82" s="44"/>
      <c r="K82" s="44"/>
      <c r="L82" s="44"/>
      <c r="M82" s="44"/>
      <c r="N82" s="44"/>
      <c r="O82" s="44"/>
      <c r="P82" s="44"/>
      <c r="Q82" s="44"/>
      <c r="R82" s="44"/>
      <c r="S82" s="44"/>
      <c r="T82" s="44"/>
      <c r="U82" s="44"/>
      <c r="V82" s="44"/>
      <c r="W82" s="17" t="s">
        <v>21</v>
      </c>
      <c r="X82" s="17"/>
    </row>
    <row r="83" spans="1:73" ht="44.25" customHeight="1" x14ac:dyDescent="0.25">
      <c r="A83" s="14"/>
      <c r="B83" s="1" t="s">
        <v>105</v>
      </c>
      <c r="C83" s="1" t="s">
        <v>33</v>
      </c>
      <c r="D83" s="43">
        <v>362</v>
      </c>
      <c r="E83" s="43">
        <v>362</v>
      </c>
      <c r="F83" s="43">
        <v>0</v>
      </c>
      <c r="G83" s="43">
        <v>0</v>
      </c>
      <c r="H83" s="47"/>
      <c r="I83" s="47"/>
      <c r="J83" s="47"/>
      <c r="K83" s="47"/>
      <c r="L83" s="47"/>
      <c r="M83" s="47"/>
      <c r="N83" s="47"/>
      <c r="O83" s="47"/>
      <c r="P83" s="47"/>
      <c r="Q83" s="47"/>
      <c r="R83" s="47"/>
      <c r="S83" s="47"/>
      <c r="T83" s="47"/>
      <c r="U83" s="47"/>
      <c r="V83" s="47"/>
      <c r="W83" s="17" t="s">
        <v>21</v>
      </c>
      <c r="X83" s="17"/>
    </row>
    <row r="84" spans="1:73" ht="141" customHeight="1" x14ac:dyDescent="0.25">
      <c r="A84" s="14"/>
      <c r="B84" s="1" t="s">
        <v>106</v>
      </c>
      <c r="C84" s="1" t="s">
        <v>33</v>
      </c>
      <c r="D84" s="43">
        <v>485.7</v>
      </c>
      <c r="E84" s="43">
        <v>485.7</v>
      </c>
      <c r="F84" s="43">
        <v>0</v>
      </c>
      <c r="G84" s="43">
        <v>0</v>
      </c>
      <c r="H84" s="44"/>
      <c r="I84" s="44"/>
      <c r="J84" s="44"/>
      <c r="K84" s="44"/>
      <c r="L84" s="44"/>
      <c r="M84" s="44"/>
      <c r="N84" s="44"/>
      <c r="O84" s="44"/>
      <c r="P84" s="44"/>
      <c r="Q84" s="44"/>
      <c r="R84" s="44"/>
      <c r="S84" s="44"/>
      <c r="T84" s="44"/>
      <c r="U84" s="44"/>
      <c r="V84" s="44"/>
      <c r="W84" s="17" t="s">
        <v>21</v>
      </c>
      <c r="X84" s="17"/>
    </row>
    <row r="85" spans="1:73" ht="81.75" customHeight="1" x14ac:dyDescent="0.25">
      <c r="A85" s="14"/>
      <c r="B85" s="1" t="s">
        <v>107</v>
      </c>
      <c r="C85" s="1" t="s">
        <v>12</v>
      </c>
      <c r="D85" s="43">
        <v>338.6</v>
      </c>
      <c r="E85" s="43">
        <v>338.6</v>
      </c>
      <c r="F85" s="43">
        <v>0</v>
      </c>
      <c r="G85" s="43">
        <v>0</v>
      </c>
      <c r="H85" s="44"/>
      <c r="I85" s="44"/>
      <c r="J85" s="44"/>
      <c r="K85" s="44"/>
      <c r="L85" s="44"/>
      <c r="M85" s="44"/>
      <c r="N85" s="44"/>
      <c r="O85" s="44"/>
      <c r="P85" s="44"/>
      <c r="Q85" s="44"/>
      <c r="R85" s="44"/>
      <c r="S85" s="44"/>
      <c r="T85" s="44"/>
      <c r="U85" s="44"/>
      <c r="V85" s="44"/>
      <c r="W85" s="17" t="s">
        <v>21</v>
      </c>
      <c r="X85" s="17"/>
      <c r="AB85" s="4">
        <v>7</v>
      </c>
      <c r="BU85" s="4" t="s">
        <v>97</v>
      </c>
    </row>
    <row r="86" spans="1:73" ht="61.5" customHeight="1" x14ac:dyDescent="0.25">
      <c r="A86" s="14"/>
      <c r="B86" s="1" t="s">
        <v>108</v>
      </c>
      <c r="C86" s="1" t="s">
        <v>33</v>
      </c>
      <c r="D86" s="43">
        <v>448.6</v>
      </c>
      <c r="E86" s="43">
        <v>448.6</v>
      </c>
      <c r="F86" s="43">
        <v>0</v>
      </c>
      <c r="G86" s="43">
        <v>0</v>
      </c>
      <c r="H86" s="44"/>
      <c r="I86" s="44"/>
      <c r="J86" s="44"/>
      <c r="K86" s="44"/>
      <c r="L86" s="44"/>
      <c r="M86" s="44"/>
      <c r="N86" s="44"/>
      <c r="O86" s="44"/>
      <c r="P86" s="44"/>
      <c r="Q86" s="44"/>
      <c r="R86" s="44"/>
      <c r="S86" s="44"/>
      <c r="T86" s="44"/>
      <c r="U86" s="44"/>
      <c r="V86" s="44"/>
      <c r="W86" s="17" t="s">
        <v>21</v>
      </c>
      <c r="X86" s="17"/>
      <c r="AB86" s="4" t="s">
        <v>98</v>
      </c>
    </row>
    <row r="87" spans="1:73" ht="54" customHeight="1" x14ac:dyDescent="0.25">
      <c r="A87" s="14"/>
      <c r="B87" s="1" t="s">
        <v>109</v>
      </c>
      <c r="C87" s="1" t="s">
        <v>33</v>
      </c>
      <c r="D87" s="43">
        <v>1721.9</v>
      </c>
      <c r="E87" s="43">
        <v>1721.9</v>
      </c>
      <c r="F87" s="43">
        <v>0</v>
      </c>
      <c r="G87" s="43">
        <v>0</v>
      </c>
      <c r="H87" s="44"/>
      <c r="I87" s="44"/>
      <c r="J87" s="44"/>
      <c r="K87" s="44"/>
      <c r="L87" s="44"/>
      <c r="M87" s="44"/>
      <c r="N87" s="44"/>
      <c r="O87" s="44"/>
      <c r="P87" s="44"/>
      <c r="Q87" s="44"/>
      <c r="R87" s="44"/>
      <c r="S87" s="44"/>
      <c r="T87" s="44"/>
      <c r="U87" s="44"/>
      <c r="V87" s="44"/>
      <c r="W87" s="17" t="s">
        <v>21</v>
      </c>
      <c r="X87" s="17"/>
    </row>
    <row r="88" spans="1:73" ht="37.5" customHeight="1" x14ac:dyDescent="0.25">
      <c r="A88" s="20"/>
      <c r="B88" s="10" t="s">
        <v>14</v>
      </c>
      <c r="C88" s="14" t="s">
        <v>13</v>
      </c>
      <c r="D88" s="21">
        <f>D89+D90</f>
        <v>8456.8000000000011</v>
      </c>
      <c r="E88" s="21">
        <f t="shared" ref="E88" si="23">E89+E90</f>
        <v>8456.8000000000011</v>
      </c>
      <c r="F88" s="21">
        <f t="shared" ref="F88" si="24">F89+F90</f>
        <v>0</v>
      </c>
      <c r="G88" s="21">
        <f t="shared" ref="G88" si="25">G89+G90</f>
        <v>0</v>
      </c>
      <c r="H88" s="22"/>
      <c r="I88" s="22"/>
      <c r="J88" s="22"/>
      <c r="K88" s="22"/>
      <c r="L88" s="22"/>
      <c r="M88" s="22"/>
      <c r="N88" s="22"/>
      <c r="O88" s="22"/>
      <c r="P88" s="22"/>
      <c r="Q88" s="22"/>
      <c r="R88" s="22"/>
      <c r="S88" s="22"/>
      <c r="T88" s="22"/>
      <c r="U88" s="22"/>
      <c r="V88" s="22"/>
      <c r="W88" s="48" t="s">
        <v>21</v>
      </c>
      <c r="X88" s="49"/>
    </row>
    <row r="89" spans="1:73" ht="34.5" customHeight="1" x14ac:dyDescent="0.25">
      <c r="A89" s="24"/>
      <c r="B89" s="45"/>
      <c r="C89" s="1" t="s">
        <v>33</v>
      </c>
      <c r="D89" s="2">
        <f>D82+D83+D84+D86+D87</f>
        <v>8118.2000000000007</v>
      </c>
      <c r="E89" s="2">
        <f t="shared" ref="E89:G89" si="26">E82+E83+E84+E86+E87</f>
        <v>8118.2000000000007</v>
      </c>
      <c r="F89" s="2">
        <f t="shared" si="26"/>
        <v>0</v>
      </c>
      <c r="G89" s="2">
        <f t="shared" si="26"/>
        <v>0</v>
      </c>
      <c r="H89" s="22"/>
      <c r="I89" s="22"/>
      <c r="J89" s="22"/>
      <c r="K89" s="22"/>
      <c r="L89" s="22"/>
      <c r="M89" s="22"/>
      <c r="N89" s="22"/>
      <c r="O89" s="22"/>
      <c r="P89" s="22"/>
      <c r="Q89" s="22"/>
      <c r="R89" s="22"/>
      <c r="S89" s="22"/>
      <c r="T89" s="22"/>
      <c r="U89" s="22"/>
      <c r="V89" s="22"/>
      <c r="W89" s="40" t="s">
        <v>21</v>
      </c>
      <c r="X89" s="41"/>
    </row>
    <row r="90" spans="1:73" ht="48.75" customHeight="1" x14ac:dyDescent="0.25">
      <c r="A90" s="50"/>
      <c r="B90" s="50"/>
      <c r="C90" s="1" t="s">
        <v>12</v>
      </c>
      <c r="D90" s="2">
        <f>D85</f>
        <v>338.6</v>
      </c>
      <c r="E90" s="2">
        <f t="shared" ref="E90:G90" si="27">E85</f>
        <v>338.6</v>
      </c>
      <c r="F90" s="2">
        <f t="shared" si="27"/>
        <v>0</v>
      </c>
      <c r="G90" s="2">
        <f t="shared" si="27"/>
        <v>0</v>
      </c>
      <c r="H90" s="22"/>
      <c r="I90" s="22"/>
      <c r="J90" s="22"/>
      <c r="K90" s="22"/>
      <c r="L90" s="22"/>
      <c r="M90" s="22"/>
      <c r="N90" s="22"/>
      <c r="O90" s="22"/>
      <c r="P90" s="22"/>
      <c r="Q90" s="22"/>
      <c r="R90" s="22"/>
      <c r="S90" s="22"/>
      <c r="T90" s="22"/>
      <c r="U90" s="22"/>
      <c r="V90" s="22"/>
      <c r="W90" s="40" t="s">
        <v>21</v>
      </c>
      <c r="X90" s="41"/>
    </row>
    <row r="91" spans="1:73" ht="36" customHeight="1" x14ac:dyDescent="0.25">
      <c r="A91" s="27"/>
      <c r="B91" s="9" t="s">
        <v>11</v>
      </c>
      <c r="C91" s="14" t="s">
        <v>13</v>
      </c>
      <c r="D91" s="21">
        <f>D92+D93</f>
        <v>144379.9</v>
      </c>
      <c r="E91" s="21">
        <f t="shared" ref="E91:G91" si="28">E92+E93</f>
        <v>144379.9</v>
      </c>
      <c r="F91" s="21">
        <f t="shared" si="28"/>
        <v>10500.6</v>
      </c>
      <c r="G91" s="21">
        <f t="shared" si="28"/>
        <v>5199.7</v>
      </c>
      <c r="H91" s="32"/>
      <c r="I91" s="32"/>
      <c r="J91" s="32"/>
      <c r="K91" s="32"/>
      <c r="L91" s="32"/>
      <c r="M91" s="32"/>
      <c r="N91" s="32"/>
      <c r="O91" s="32"/>
      <c r="P91" s="32"/>
      <c r="Q91" s="32"/>
      <c r="R91" s="32"/>
      <c r="S91" s="32"/>
      <c r="T91" s="32"/>
      <c r="U91" s="32"/>
      <c r="V91" s="32"/>
      <c r="W91" s="48" t="s">
        <v>110</v>
      </c>
      <c r="X91" s="49"/>
    </row>
    <row r="92" spans="1:73" x14ac:dyDescent="0.25">
      <c r="A92" s="27"/>
      <c r="B92" s="28"/>
      <c r="C92" s="1" t="s">
        <v>33</v>
      </c>
      <c r="D92" s="2">
        <f>D52+D65+D70+D79+D89</f>
        <v>83886.8</v>
      </c>
      <c r="E92" s="2">
        <f t="shared" ref="E92:G92" si="29">E52+E65+E70+E79+E89</f>
        <v>80785.999999999985</v>
      </c>
      <c r="F92" s="2">
        <f t="shared" si="29"/>
        <v>10384.6</v>
      </c>
      <c r="G92" s="2">
        <f t="shared" si="29"/>
        <v>5083.7</v>
      </c>
      <c r="H92" s="2">
        <f t="shared" ref="H92:V92" si="30">H81+H90</f>
        <v>0</v>
      </c>
      <c r="I92" s="2">
        <f t="shared" si="30"/>
        <v>0</v>
      </c>
      <c r="J92" s="2">
        <f t="shared" si="30"/>
        <v>0</v>
      </c>
      <c r="K92" s="2">
        <f t="shared" si="30"/>
        <v>0</v>
      </c>
      <c r="L92" s="2">
        <f t="shared" si="30"/>
        <v>0</v>
      </c>
      <c r="M92" s="2">
        <f t="shared" si="30"/>
        <v>0</v>
      </c>
      <c r="N92" s="2">
        <f t="shared" si="30"/>
        <v>0</v>
      </c>
      <c r="O92" s="2">
        <f t="shared" si="30"/>
        <v>0</v>
      </c>
      <c r="P92" s="2">
        <f t="shared" si="30"/>
        <v>0</v>
      </c>
      <c r="Q92" s="2">
        <f t="shared" si="30"/>
        <v>0</v>
      </c>
      <c r="R92" s="2">
        <f t="shared" si="30"/>
        <v>0</v>
      </c>
      <c r="S92" s="2">
        <f t="shared" si="30"/>
        <v>0</v>
      </c>
      <c r="T92" s="2">
        <f t="shared" si="30"/>
        <v>0</v>
      </c>
      <c r="U92" s="2">
        <f t="shared" si="30"/>
        <v>0</v>
      </c>
      <c r="V92" s="2">
        <f t="shared" si="30"/>
        <v>0</v>
      </c>
      <c r="W92" s="17" t="s">
        <v>26</v>
      </c>
      <c r="X92" s="17"/>
    </row>
    <row r="93" spans="1:73" ht="65.25" customHeight="1" x14ac:dyDescent="0.25">
      <c r="A93" s="27"/>
      <c r="B93" s="28"/>
      <c r="C93" s="1" t="s">
        <v>12</v>
      </c>
      <c r="D93" s="2">
        <f>D53+D66+D80+D90</f>
        <v>60493.1</v>
      </c>
      <c r="E93" s="2">
        <f t="shared" ref="E93:G93" si="31">E53+E66+E80+E90</f>
        <v>63593.9</v>
      </c>
      <c r="F93" s="2">
        <f t="shared" si="31"/>
        <v>116</v>
      </c>
      <c r="G93" s="2">
        <f t="shared" si="31"/>
        <v>116</v>
      </c>
      <c r="H93" s="2" t="e">
        <f>H77+#REF!</f>
        <v>#REF!</v>
      </c>
      <c r="I93" s="2" t="e">
        <f>I77+#REF!</f>
        <v>#REF!</v>
      </c>
      <c r="J93" s="2" t="e">
        <f>J77+#REF!</f>
        <v>#REF!</v>
      </c>
      <c r="K93" s="2" t="e">
        <f>K77+#REF!</f>
        <v>#REF!</v>
      </c>
      <c r="L93" s="2" t="e">
        <f>L77+#REF!</f>
        <v>#REF!</v>
      </c>
      <c r="M93" s="2" t="e">
        <f>M77+#REF!</f>
        <v>#REF!</v>
      </c>
      <c r="N93" s="2" t="e">
        <f>N77+#REF!</f>
        <v>#REF!</v>
      </c>
      <c r="O93" s="2" t="e">
        <f>O77+#REF!</f>
        <v>#REF!</v>
      </c>
      <c r="P93" s="2" t="e">
        <f>P77+#REF!</f>
        <v>#REF!</v>
      </c>
      <c r="Q93" s="2" t="e">
        <f>Q77+#REF!</f>
        <v>#REF!</v>
      </c>
      <c r="R93" s="2" t="e">
        <f>R77+#REF!</f>
        <v>#REF!</v>
      </c>
      <c r="S93" s="2" t="e">
        <f>S77+#REF!</f>
        <v>#REF!</v>
      </c>
      <c r="T93" s="2" t="e">
        <f>T77+#REF!</f>
        <v>#REF!</v>
      </c>
      <c r="U93" s="2" t="e">
        <f>U77+#REF!</f>
        <v>#REF!</v>
      </c>
      <c r="V93" s="2" t="e">
        <f>V77+#REF!</f>
        <v>#REF!</v>
      </c>
      <c r="W93" s="17" t="s">
        <v>111</v>
      </c>
      <c r="X93" s="17"/>
    </row>
    <row r="94" spans="1:73" ht="15.75" customHeight="1" x14ac:dyDescent="0.25">
      <c r="A94" s="33">
        <v>4</v>
      </c>
      <c r="B94" s="9" t="s">
        <v>112</v>
      </c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</row>
    <row r="95" spans="1:73" ht="28.5" customHeight="1" x14ac:dyDescent="0.25">
      <c r="A95" s="9" t="s">
        <v>113</v>
      </c>
      <c r="B95" s="15"/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</row>
    <row r="96" spans="1:73" ht="57.75" customHeight="1" x14ac:dyDescent="0.25">
      <c r="A96" s="16"/>
      <c r="B96" s="1" t="s">
        <v>114</v>
      </c>
      <c r="C96" s="1" t="s">
        <v>33</v>
      </c>
      <c r="D96" s="2">
        <v>179.3</v>
      </c>
      <c r="E96" s="2">
        <v>179.3</v>
      </c>
      <c r="F96" s="2">
        <v>89</v>
      </c>
      <c r="G96" s="2">
        <v>0</v>
      </c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7" t="s">
        <v>20</v>
      </c>
      <c r="X96" s="17"/>
    </row>
    <row r="97" spans="1:24" ht="48.75" customHeight="1" x14ac:dyDescent="0.25">
      <c r="A97" s="16"/>
      <c r="B97" s="1" t="s">
        <v>115</v>
      </c>
      <c r="C97" s="1" t="s">
        <v>33</v>
      </c>
      <c r="D97" s="2">
        <v>1000</v>
      </c>
      <c r="E97" s="2">
        <v>1000</v>
      </c>
      <c r="F97" s="2">
        <v>0</v>
      </c>
      <c r="G97" s="2">
        <v>0</v>
      </c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7" t="s">
        <v>20</v>
      </c>
      <c r="X97" s="17"/>
    </row>
    <row r="98" spans="1:24" ht="33" customHeight="1" x14ac:dyDescent="0.25">
      <c r="A98" s="20"/>
      <c r="B98" s="10" t="s">
        <v>14</v>
      </c>
      <c r="C98" s="14" t="s">
        <v>13</v>
      </c>
      <c r="D98" s="21">
        <f>D99</f>
        <v>1179.3</v>
      </c>
      <c r="E98" s="21">
        <f t="shared" ref="E98:G98" si="32">E99</f>
        <v>1179.3</v>
      </c>
      <c r="F98" s="21">
        <f t="shared" si="32"/>
        <v>89</v>
      </c>
      <c r="G98" s="21">
        <f t="shared" si="32"/>
        <v>0</v>
      </c>
      <c r="H98" s="32"/>
      <c r="I98" s="32"/>
      <c r="J98" s="32"/>
      <c r="K98" s="32"/>
      <c r="L98" s="32"/>
      <c r="M98" s="32"/>
      <c r="N98" s="32"/>
      <c r="O98" s="32"/>
      <c r="P98" s="32"/>
      <c r="Q98" s="32"/>
      <c r="R98" s="32"/>
      <c r="S98" s="32"/>
      <c r="T98" s="32"/>
      <c r="U98" s="32"/>
      <c r="V98" s="32"/>
      <c r="W98" s="23" t="s">
        <v>21</v>
      </c>
      <c r="X98" s="17"/>
    </row>
    <row r="99" spans="1:24" x14ac:dyDescent="0.25">
      <c r="A99" s="51"/>
      <c r="B99" s="51"/>
      <c r="C99" s="1" t="s">
        <v>33</v>
      </c>
      <c r="D99" s="52">
        <f>D97+D96</f>
        <v>1179.3</v>
      </c>
      <c r="E99" s="52">
        <f t="shared" ref="E99:G99" si="33">E97+E96</f>
        <v>1179.3</v>
      </c>
      <c r="F99" s="2">
        <f t="shared" si="33"/>
        <v>89</v>
      </c>
      <c r="G99" s="2">
        <f t="shared" si="33"/>
        <v>0</v>
      </c>
      <c r="H99" s="52">
        <f t="shared" ref="H99:V99" si="34">H96</f>
        <v>0</v>
      </c>
      <c r="I99" s="52">
        <f t="shared" si="34"/>
        <v>0</v>
      </c>
      <c r="J99" s="52">
        <f t="shared" si="34"/>
        <v>0</v>
      </c>
      <c r="K99" s="52">
        <f t="shared" si="34"/>
        <v>0</v>
      </c>
      <c r="L99" s="52">
        <f t="shared" si="34"/>
        <v>0</v>
      </c>
      <c r="M99" s="52">
        <f t="shared" si="34"/>
        <v>0</v>
      </c>
      <c r="N99" s="52">
        <f t="shared" si="34"/>
        <v>0</v>
      </c>
      <c r="O99" s="52">
        <f t="shared" si="34"/>
        <v>0</v>
      </c>
      <c r="P99" s="52">
        <f t="shared" si="34"/>
        <v>0</v>
      </c>
      <c r="Q99" s="52">
        <f t="shared" si="34"/>
        <v>0</v>
      </c>
      <c r="R99" s="52">
        <f t="shared" si="34"/>
        <v>0</v>
      </c>
      <c r="S99" s="52">
        <f t="shared" si="34"/>
        <v>0</v>
      </c>
      <c r="T99" s="52">
        <f t="shared" si="34"/>
        <v>0</v>
      </c>
      <c r="U99" s="52">
        <f t="shared" si="34"/>
        <v>0</v>
      </c>
      <c r="V99" s="52">
        <f t="shared" si="34"/>
        <v>0</v>
      </c>
      <c r="W99" s="17" t="s">
        <v>20</v>
      </c>
      <c r="X99" s="17"/>
    </row>
    <row r="100" spans="1:24" ht="18.75" customHeight="1" x14ac:dyDescent="0.25">
      <c r="A100" s="53" t="s">
        <v>116</v>
      </c>
      <c r="B100" s="15"/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</row>
    <row r="101" spans="1:24" ht="74.25" customHeight="1" x14ac:dyDescent="0.25">
      <c r="A101" s="54"/>
      <c r="B101" s="1" t="s">
        <v>117</v>
      </c>
      <c r="C101" s="1" t="s">
        <v>33</v>
      </c>
      <c r="D101" s="2">
        <v>205</v>
      </c>
      <c r="E101" s="2">
        <v>205</v>
      </c>
      <c r="F101" s="2">
        <v>0</v>
      </c>
      <c r="G101" s="2">
        <v>0</v>
      </c>
      <c r="H101" s="44"/>
      <c r="I101" s="44"/>
      <c r="J101" s="44"/>
      <c r="K101" s="44"/>
      <c r="L101" s="44"/>
      <c r="M101" s="44"/>
      <c r="N101" s="44"/>
      <c r="O101" s="44"/>
      <c r="P101" s="44"/>
      <c r="Q101" s="44"/>
      <c r="R101" s="44"/>
      <c r="S101" s="44"/>
      <c r="T101" s="44"/>
      <c r="U101" s="44"/>
      <c r="V101" s="44"/>
      <c r="W101" s="17" t="s">
        <v>20</v>
      </c>
      <c r="X101" s="17"/>
    </row>
    <row r="102" spans="1:24" ht="43.5" customHeight="1" x14ac:dyDescent="0.25">
      <c r="A102" s="54"/>
      <c r="B102" s="1" t="s">
        <v>118</v>
      </c>
      <c r="C102" s="1" t="s">
        <v>33</v>
      </c>
      <c r="D102" s="2">
        <v>3668</v>
      </c>
      <c r="E102" s="2">
        <v>3668</v>
      </c>
      <c r="F102" s="2">
        <v>1451</v>
      </c>
      <c r="G102" s="2">
        <v>1090.9000000000001</v>
      </c>
      <c r="H102" s="44"/>
      <c r="I102" s="44"/>
      <c r="J102" s="44"/>
      <c r="K102" s="44"/>
      <c r="L102" s="44"/>
      <c r="M102" s="44"/>
      <c r="N102" s="44"/>
      <c r="O102" s="44"/>
      <c r="P102" s="44"/>
      <c r="Q102" s="44"/>
      <c r="R102" s="44"/>
      <c r="S102" s="44"/>
      <c r="T102" s="44"/>
      <c r="U102" s="44"/>
      <c r="V102" s="44"/>
      <c r="W102" s="17" t="s">
        <v>121</v>
      </c>
      <c r="X102" s="17"/>
    </row>
    <row r="103" spans="1:24" ht="102" customHeight="1" x14ac:dyDescent="0.25">
      <c r="A103" s="54"/>
      <c r="B103" s="1" t="s">
        <v>119</v>
      </c>
      <c r="C103" s="1" t="s">
        <v>33</v>
      </c>
      <c r="D103" s="2">
        <v>2180</v>
      </c>
      <c r="E103" s="2">
        <v>2180</v>
      </c>
      <c r="F103" s="2">
        <v>0</v>
      </c>
      <c r="G103" s="2">
        <v>0</v>
      </c>
      <c r="H103" s="44"/>
      <c r="I103" s="44"/>
      <c r="J103" s="44"/>
      <c r="K103" s="44"/>
      <c r="L103" s="44"/>
      <c r="M103" s="44"/>
      <c r="N103" s="44"/>
      <c r="O103" s="44"/>
      <c r="P103" s="44"/>
      <c r="Q103" s="44"/>
      <c r="R103" s="44"/>
      <c r="S103" s="44"/>
      <c r="T103" s="44"/>
      <c r="U103" s="44"/>
      <c r="V103" s="44"/>
      <c r="W103" s="17" t="s">
        <v>20</v>
      </c>
      <c r="X103" s="17"/>
    </row>
    <row r="104" spans="1:24" ht="102" customHeight="1" x14ac:dyDescent="0.25">
      <c r="A104" s="54"/>
      <c r="B104" s="1" t="s">
        <v>120</v>
      </c>
      <c r="C104" s="1" t="s">
        <v>33</v>
      </c>
      <c r="D104" s="2">
        <v>733.5</v>
      </c>
      <c r="E104" s="2">
        <v>733.5</v>
      </c>
      <c r="F104" s="2">
        <v>0</v>
      </c>
      <c r="G104" s="2">
        <v>0</v>
      </c>
      <c r="H104" s="44"/>
      <c r="I104" s="44"/>
      <c r="J104" s="44"/>
      <c r="K104" s="44"/>
      <c r="L104" s="44"/>
      <c r="M104" s="44"/>
      <c r="N104" s="44"/>
      <c r="O104" s="44"/>
      <c r="P104" s="44"/>
      <c r="Q104" s="44"/>
      <c r="R104" s="44"/>
      <c r="S104" s="44"/>
      <c r="T104" s="44"/>
      <c r="U104" s="44"/>
      <c r="V104" s="44"/>
      <c r="W104" s="17" t="s">
        <v>20</v>
      </c>
      <c r="X104" s="17"/>
    </row>
    <row r="105" spans="1:24" s="57" customFormat="1" ht="63" customHeight="1" x14ac:dyDescent="0.25">
      <c r="A105" s="55"/>
      <c r="B105" s="14" t="s">
        <v>14</v>
      </c>
      <c r="C105" s="14" t="s">
        <v>33</v>
      </c>
      <c r="D105" s="21">
        <f>D101+D102+D103+D104</f>
        <v>6786.5</v>
      </c>
      <c r="E105" s="21">
        <f t="shared" ref="E105:G105" si="35">E101+E102+E103+E104</f>
        <v>6786.5</v>
      </c>
      <c r="F105" s="21">
        <f t="shared" si="35"/>
        <v>1451</v>
      </c>
      <c r="G105" s="21">
        <f t="shared" si="35"/>
        <v>1090.9000000000001</v>
      </c>
      <c r="H105" s="56"/>
      <c r="I105" s="56"/>
      <c r="J105" s="56"/>
      <c r="K105" s="56"/>
      <c r="L105" s="56"/>
      <c r="M105" s="56"/>
      <c r="N105" s="56"/>
      <c r="O105" s="56"/>
      <c r="P105" s="56"/>
      <c r="Q105" s="56"/>
      <c r="R105" s="56"/>
      <c r="S105" s="56"/>
      <c r="T105" s="56"/>
      <c r="U105" s="56"/>
      <c r="V105" s="56"/>
      <c r="W105" s="17" t="s">
        <v>122</v>
      </c>
      <c r="X105" s="17"/>
    </row>
    <row r="106" spans="1:24" ht="18.75" customHeight="1" x14ac:dyDescent="0.25">
      <c r="A106" s="58" t="s">
        <v>123</v>
      </c>
      <c r="B106" s="59"/>
      <c r="C106" s="59"/>
      <c r="D106" s="59"/>
      <c r="E106" s="59"/>
      <c r="F106" s="59"/>
      <c r="G106" s="59"/>
      <c r="H106" s="59"/>
      <c r="I106" s="59"/>
      <c r="J106" s="59"/>
      <c r="K106" s="59"/>
      <c r="L106" s="59"/>
      <c r="M106" s="59"/>
      <c r="N106" s="59"/>
      <c r="O106" s="59"/>
      <c r="P106" s="59"/>
      <c r="Q106" s="59"/>
      <c r="R106" s="59"/>
      <c r="S106" s="59"/>
      <c r="T106" s="59"/>
      <c r="U106" s="59"/>
      <c r="V106" s="59"/>
      <c r="W106" s="59"/>
      <c r="X106" s="60"/>
    </row>
    <row r="107" spans="1:24" s="57" customFormat="1" ht="63" customHeight="1" x14ac:dyDescent="0.25">
      <c r="A107" s="55"/>
      <c r="B107" s="61" t="s">
        <v>17</v>
      </c>
      <c r="C107" s="1" t="s">
        <v>33</v>
      </c>
      <c r="D107" s="2">
        <v>239.2</v>
      </c>
      <c r="E107" s="2">
        <v>239.2</v>
      </c>
      <c r="F107" s="2">
        <v>0</v>
      </c>
      <c r="G107" s="2">
        <v>0</v>
      </c>
      <c r="H107" s="56"/>
      <c r="I107" s="56"/>
      <c r="J107" s="56"/>
      <c r="K107" s="56"/>
      <c r="L107" s="56"/>
      <c r="M107" s="56"/>
      <c r="N107" s="56"/>
      <c r="O107" s="56"/>
      <c r="P107" s="56"/>
      <c r="Q107" s="56"/>
      <c r="R107" s="56"/>
      <c r="S107" s="56"/>
      <c r="T107" s="56"/>
      <c r="U107" s="56"/>
      <c r="V107" s="56"/>
      <c r="W107" s="17" t="s">
        <v>21</v>
      </c>
      <c r="X107" s="17"/>
    </row>
    <row r="108" spans="1:24" s="57" customFormat="1" ht="93.75" customHeight="1" x14ac:dyDescent="0.25">
      <c r="A108" s="55"/>
      <c r="B108" s="61" t="s">
        <v>124</v>
      </c>
      <c r="C108" s="1" t="s">
        <v>33</v>
      </c>
      <c r="D108" s="2">
        <v>24549.3</v>
      </c>
      <c r="E108" s="2">
        <v>24549.3</v>
      </c>
      <c r="F108" s="2">
        <v>5017.8999999999996</v>
      </c>
      <c r="G108" s="2">
        <v>4384.8</v>
      </c>
      <c r="H108" s="56"/>
      <c r="I108" s="56"/>
      <c r="J108" s="56"/>
      <c r="K108" s="56"/>
      <c r="L108" s="56"/>
      <c r="M108" s="56"/>
      <c r="N108" s="56"/>
      <c r="O108" s="56"/>
      <c r="P108" s="56"/>
      <c r="Q108" s="56"/>
      <c r="R108" s="56"/>
      <c r="S108" s="56"/>
      <c r="T108" s="56"/>
      <c r="U108" s="56"/>
      <c r="V108" s="56"/>
      <c r="W108" s="17" t="s">
        <v>125</v>
      </c>
      <c r="X108" s="17"/>
    </row>
    <row r="109" spans="1:24" s="57" customFormat="1" ht="35.25" customHeight="1" x14ac:dyDescent="0.25">
      <c r="A109" s="62"/>
      <c r="B109" s="10" t="s">
        <v>14</v>
      </c>
      <c r="C109" s="14" t="s">
        <v>23</v>
      </c>
      <c r="D109" s="21">
        <f>D110</f>
        <v>24788.5</v>
      </c>
      <c r="E109" s="21">
        <f t="shared" ref="E109:V109" si="36">E110</f>
        <v>24788.5</v>
      </c>
      <c r="F109" s="21">
        <f t="shared" si="36"/>
        <v>5017.8999999999996</v>
      </c>
      <c r="G109" s="21">
        <f t="shared" si="36"/>
        <v>4384.8</v>
      </c>
      <c r="H109" s="21">
        <f t="shared" si="36"/>
        <v>0</v>
      </c>
      <c r="I109" s="21">
        <f t="shared" si="36"/>
        <v>0</v>
      </c>
      <c r="J109" s="21">
        <f t="shared" si="36"/>
        <v>0</v>
      </c>
      <c r="K109" s="21">
        <f t="shared" si="36"/>
        <v>0</v>
      </c>
      <c r="L109" s="21">
        <f t="shared" si="36"/>
        <v>0</v>
      </c>
      <c r="M109" s="21">
        <f t="shared" si="36"/>
        <v>0</v>
      </c>
      <c r="N109" s="21">
        <f t="shared" si="36"/>
        <v>0</v>
      </c>
      <c r="O109" s="21">
        <f t="shared" si="36"/>
        <v>0</v>
      </c>
      <c r="P109" s="21">
        <f t="shared" si="36"/>
        <v>0</v>
      </c>
      <c r="Q109" s="21">
        <f t="shared" si="36"/>
        <v>0</v>
      </c>
      <c r="R109" s="21">
        <f t="shared" si="36"/>
        <v>0</v>
      </c>
      <c r="S109" s="21">
        <f t="shared" si="36"/>
        <v>0</v>
      </c>
      <c r="T109" s="21">
        <f t="shared" si="36"/>
        <v>0</v>
      </c>
      <c r="U109" s="21">
        <f t="shared" si="36"/>
        <v>0</v>
      </c>
      <c r="V109" s="21">
        <f t="shared" si="36"/>
        <v>0</v>
      </c>
      <c r="W109" s="23" t="s">
        <v>126</v>
      </c>
      <c r="X109" s="23"/>
    </row>
    <row r="110" spans="1:24" s="57" customFormat="1" ht="36" customHeight="1" x14ac:dyDescent="0.25">
      <c r="A110" s="63"/>
      <c r="B110" s="64"/>
      <c r="C110" s="1" t="s">
        <v>33</v>
      </c>
      <c r="D110" s="2">
        <f>D108+D107</f>
        <v>24788.5</v>
      </c>
      <c r="E110" s="2">
        <f t="shared" ref="E110:G110" si="37">E108+E107</f>
        <v>24788.5</v>
      </c>
      <c r="F110" s="2">
        <f t="shared" si="37"/>
        <v>5017.8999999999996</v>
      </c>
      <c r="G110" s="2">
        <f t="shared" si="37"/>
        <v>4384.8</v>
      </c>
      <c r="H110" s="56"/>
      <c r="I110" s="56"/>
      <c r="J110" s="56"/>
      <c r="K110" s="56"/>
      <c r="L110" s="56"/>
      <c r="M110" s="56"/>
      <c r="N110" s="56"/>
      <c r="O110" s="56"/>
      <c r="P110" s="56"/>
      <c r="Q110" s="56"/>
      <c r="R110" s="56"/>
      <c r="S110" s="56"/>
      <c r="T110" s="56"/>
      <c r="U110" s="56"/>
      <c r="V110" s="56"/>
      <c r="W110" s="17" t="s">
        <v>126</v>
      </c>
      <c r="X110" s="17"/>
    </row>
    <row r="111" spans="1:24" ht="18.75" customHeight="1" x14ac:dyDescent="0.25">
      <c r="A111" s="58" t="s">
        <v>127</v>
      </c>
      <c r="B111" s="59"/>
      <c r="C111" s="59"/>
      <c r="D111" s="59"/>
      <c r="E111" s="59"/>
      <c r="F111" s="59"/>
      <c r="G111" s="59"/>
      <c r="H111" s="59"/>
      <c r="I111" s="59"/>
      <c r="J111" s="59"/>
      <c r="K111" s="59"/>
      <c r="L111" s="59"/>
      <c r="M111" s="59"/>
      <c r="N111" s="59"/>
      <c r="O111" s="59"/>
      <c r="P111" s="59"/>
      <c r="Q111" s="59"/>
      <c r="R111" s="59"/>
      <c r="S111" s="59"/>
      <c r="T111" s="59"/>
      <c r="U111" s="59"/>
      <c r="V111" s="59"/>
      <c r="W111" s="59"/>
      <c r="X111" s="60"/>
    </row>
    <row r="112" spans="1:24" s="57" customFormat="1" ht="46.5" customHeight="1" x14ac:dyDescent="0.25">
      <c r="A112" s="55"/>
      <c r="B112" s="61" t="s">
        <v>128</v>
      </c>
      <c r="C112" s="1" t="s">
        <v>33</v>
      </c>
      <c r="D112" s="2">
        <v>621.79999999999995</v>
      </c>
      <c r="E112" s="2">
        <v>621.79999999999995</v>
      </c>
      <c r="F112" s="2">
        <v>0</v>
      </c>
      <c r="G112" s="2">
        <v>0</v>
      </c>
      <c r="H112" s="56"/>
      <c r="I112" s="56"/>
      <c r="J112" s="56"/>
      <c r="K112" s="56"/>
      <c r="L112" s="56"/>
      <c r="M112" s="56"/>
      <c r="N112" s="56"/>
      <c r="O112" s="56"/>
      <c r="P112" s="56"/>
      <c r="Q112" s="56"/>
      <c r="R112" s="56"/>
      <c r="S112" s="56"/>
      <c r="T112" s="56"/>
      <c r="U112" s="56"/>
      <c r="V112" s="56"/>
      <c r="W112" s="17" t="s">
        <v>21</v>
      </c>
      <c r="X112" s="17"/>
    </row>
    <row r="113" spans="1:24" s="57" customFormat="1" ht="35.25" customHeight="1" x14ac:dyDescent="0.25">
      <c r="A113" s="62"/>
      <c r="B113" s="10" t="s">
        <v>14</v>
      </c>
      <c r="C113" s="14" t="s">
        <v>23</v>
      </c>
      <c r="D113" s="21">
        <f>D114</f>
        <v>621.79999999999995</v>
      </c>
      <c r="E113" s="21">
        <f t="shared" ref="E113" si="38">E114</f>
        <v>621.79999999999995</v>
      </c>
      <c r="F113" s="21">
        <f t="shared" ref="F113" si="39">F114</f>
        <v>0</v>
      </c>
      <c r="G113" s="21">
        <f t="shared" ref="G113" si="40">G114</f>
        <v>0</v>
      </c>
      <c r="H113" s="21">
        <f t="shared" ref="H113" si="41">H114</f>
        <v>0</v>
      </c>
      <c r="I113" s="21">
        <f t="shared" ref="I113" si="42">I114</f>
        <v>0</v>
      </c>
      <c r="J113" s="21">
        <f t="shared" ref="J113" si="43">J114</f>
        <v>0</v>
      </c>
      <c r="K113" s="21">
        <f t="shared" ref="K113" si="44">K114</f>
        <v>0</v>
      </c>
      <c r="L113" s="21">
        <f t="shared" ref="L113" si="45">L114</f>
        <v>0</v>
      </c>
      <c r="M113" s="21">
        <f t="shared" ref="M113" si="46">M114</f>
        <v>0</v>
      </c>
      <c r="N113" s="21">
        <f t="shared" ref="N113" si="47">N114</f>
        <v>0</v>
      </c>
      <c r="O113" s="21">
        <f t="shared" ref="O113" si="48">O114</f>
        <v>0</v>
      </c>
      <c r="P113" s="21">
        <f t="shared" ref="P113" si="49">P114</f>
        <v>0</v>
      </c>
      <c r="Q113" s="21">
        <f t="shared" ref="Q113" si="50">Q114</f>
        <v>0</v>
      </c>
      <c r="R113" s="21">
        <f t="shared" ref="R113" si="51">R114</f>
        <v>0</v>
      </c>
      <c r="S113" s="21">
        <f t="shared" ref="S113" si="52">S114</f>
        <v>0</v>
      </c>
      <c r="T113" s="21">
        <f t="shared" ref="T113" si="53">T114</f>
        <v>0</v>
      </c>
      <c r="U113" s="21">
        <f t="shared" ref="U113" si="54">U114</f>
        <v>0</v>
      </c>
      <c r="V113" s="21">
        <f t="shared" ref="V113" si="55">V114</f>
        <v>0</v>
      </c>
      <c r="W113" s="23" t="s">
        <v>21</v>
      </c>
      <c r="X113" s="23"/>
    </row>
    <row r="114" spans="1:24" s="57" customFormat="1" ht="36" customHeight="1" x14ac:dyDescent="0.25">
      <c r="A114" s="63"/>
      <c r="B114" s="64"/>
      <c r="C114" s="1" t="s">
        <v>33</v>
      </c>
      <c r="D114" s="2">
        <f>D112</f>
        <v>621.79999999999995</v>
      </c>
      <c r="E114" s="2">
        <f t="shared" ref="E114:G114" si="56">E112</f>
        <v>621.79999999999995</v>
      </c>
      <c r="F114" s="2">
        <f t="shared" si="56"/>
        <v>0</v>
      </c>
      <c r="G114" s="2">
        <f t="shared" si="56"/>
        <v>0</v>
      </c>
      <c r="H114" s="56"/>
      <c r="I114" s="56"/>
      <c r="J114" s="56"/>
      <c r="K114" s="56"/>
      <c r="L114" s="56"/>
      <c r="M114" s="56"/>
      <c r="N114" s="56"/>
      <c r="O114" s="56"/>
      <c r="P114" s="56"/>
      <c r="Q114" s="56"/>
      <c r="R114" s="56"/>
      <c r="S114" s="56"/>
      <c r="T114" s="56"/>
      <c r="U114" s="56"/>
      <c r="V114" s="56"/>
      <c r="W114" s="17" t="s">
        <v>21</v>
      </c>
      <c r="X114" s="17"/>
    </row>
    <row r="115" spans="1:24" ht="36" customHeight="1" x14ac:dyDescent="0.25">
      <c r="A115" s="27"/>
      <c r="B115" s="9" t="s">
        <v>11</v>
      </c>
      <c r="C115" s="14" t="s">
        <v>13</v>
      </c>
      <c r="D115" s="21">
        <f>D116</f>
        <v>33376.1</v>
      </c>
      <c r="E115" s="21">
        <f t="shared" ref="E115:G115" si="57">E116</f>
        <v>33376.1</v>
      </c>
      <c r="F115" s="21">
        <f t="shared" si="57"/>
        <v>6557.9</v>
      </c>
      <c r="G115" s="21">
        <f t="shared" si="57"/>
        <v>5475.7000000000007</v>
      </c>
      <c r="H115" s="32"/>
      <c r="I115" s="32"/>
      <c r="J115" s="32"/>
      <c r="K115" s="32"/>
      <c r="L115" s="32"/>
      <c r="M115" s="32"/>
      <c r="N115" s="32"/>
      <c r="O115" s="32"/>
      <c r="P115" s="32"/>
      <c r="Q115" s="32"/>
      <c r="R115" s="32"/>
      <c r="S115" s="32"/>
      <c r="T115" s="32"/>
      <c r="U115" s="32"/>
      <c r="V115" s="32"/>
      <c r="W115" s="48" t="s">
        <v>129</v>
      </c>
      <c r="X115" s="49"/>
    </row>
    <row r="116" spans="1:24" x14ac:dyDescent="0.25">
      <c r="A116" s="27"/>
      <c r="B116" s="28"/>
      <c r="C116" s="1" t="s">
        <v>33</v>
      </c>
      <c r="D116" s="2">
        <f>D99+D105+D110+D114</f>
        <v>33376.1</v>
      </c>
      <c r="E116" s="2">
        <f t="shared" ref="E116:G116" si="58">E99+E105+E110+E114</f>
        <v>33376.1</v>
      </c>
      <c r="F116" s="2">
        <f t="shared" si="58"/>
        <v>6557.9</v>
      </c>
      <c r="G116" s="2">
        <f t="shared" si="58"/>
        <v>5475.7000000000007</v>
      </c>
      <c r="H116" s="2">
        <f t="shared" ref="H116:V116" si="59">H105+H110</f>
        <v>0</v>
      </c>
      <c r="I116" s="2">
        <f t="shared" si="59"/>
        <v>0</v>
      </c>
      <c r="J116" s="2">
        <f t="shared" si="59"/>
        <v>0</v>
      </c>
      <c r="K116" s="2">
        <f t="shared" si="59"/>
        <v>0</v>
      </c>
      <c r="L116" s="2">
        <f t="shared" si="59"/>
        <v>0</v>
      </c>
      <c r="M116" s="2">
        <f t="shared" si="59"/>
        <v>0</v>
      </c>
      <c r="N116" s="2">
        <f t="shared" si="59"/>
        <v>0</v>
      </c>
      <c r="O116" s="2">
        <f t="shared" si="59"/>
        <v>0</v>
      </c>
      <c r="P116" s="2">
        <f t="shared" si="59"/>
        <v>0</v>
      </c>
      <c r="Q116" s="2">
        <f t="shared" si="59"/>
        <v>0</v>
      </c>
      <c r="R116" s="2">
        <f t="shared" si="59"/>
        <v>0</v>
      </c>
      <c r="S116" s="2">
        <f t="shared" si="59"/>
        <v>0</v>
      </c>
      <c r="T116" s="2">
        <f t="shared" si="59"/>
        <v>0</v>
      </c>
      <c r="U116" s="2">
        <f t="shared" si="59"/>
        <v>0</v>
      </c>
      <c r="V116" s="2">
        <f t="shared" si="59"/>
        <v>0</v>
      </c>
      <c r="W116" s="17" t="s">
        <v>129</v>
      </c>
      <c r="X116" s="17"/>
    </row>
    <row r="117" spans="1:24" ht="33" customHeight="1" x14ac:dyDescent="0.25">
      <c r="A117" s="14">
        <v>5</v>
      </c>
      <c r="B117" s="65" t="s">
        <v>130</v>
      </c>
      <c r="C117" s="66"/>
      <c r="D117" s="66"/>
      <c r="E117" s="66"/>
      <c r="F117" s="66"/>
      <c r="G117" s="66"/>
      <c r="H117" s="67"/>
      <c r="I117" s="67"/>
      <c r="J117" s="67"/>
      <c r="K117" s="67"/>
      <c r="L117" s="67"/>
      <c r="M117" s="67"/>
      <c r="N117" s="67"/>
      <c r="O117" s="67"/>
      <c r="P117" s="67"/>
      <c r="Q117" s="67"/>
      <c r="R117" s="67"/>
      <c r="S117" s="67"/>
      <c r="T117" s="67"/>
      <c r="U117" s="67"/>
      <c r="V117" s="67"/>
      <c r="W117" s="67"/>
      <c r="X117" s="68"/>
    </row>
    <row r="118" spans="1:24" ht="50.25" customHeight="1" x14ac:dyDescent="0.25">
      <c r="A118" s="69"/>
      <c r="B118" s="70" t="s">
        <v>131</v>
      </c>
      <c r="C118" s="1" t="s">
        <v>33</v>
      </c>
      <c r="D118" s="2">
        <v>1100</v>
      </c>
      <c r="E118" s="2">
        <v>1100</v>
      </c>
      <c r="F118" s="2">
        <v>0</v>
      </c>
      <c r="G118" s="2">
        <v>0</v>
      </c>
      <c r="H118" s="32"/>
      <c r="I118" s="32"/>
      <c r="J118" s="32"/>
      <c r="K118" s="32"/>
      <c r="L118" s="32"/>
      <c r="M118" s="32"/>
      <c r="N118" s="32"/>
      <c r="O118" s="32"/>
      <c r="P118" s="32"/>
      <c r="Q118" s="32"/>
      <c r="R118" s="32"/>
      <c r="S118" s="32"/>
      <c r="T118" s="32"/>
      <c r="U118" s="32"/>
      <c r="V118" s="32"/>
      <c r="W118" s="17" t="s">
        <v>20</v>
      </c>
      <c r="X118" s="17"/>
    </row>
    <row r="119" spans="1:24" ht="50.25" customHeight="1" x14ac:dyDescent="0.25">
      <c r="A119" s="69"/>
      <c r="B119" s="70" t="s">
        <v>132</v>
      </c>
      <c r="C119" s="1" t="s">
        <v>33</v>
      </c>
      <c r="D119" s="2">
        <v>1033</v>
      </c>
      <c r="E119" s="2">
        <v>1033</v>
      </c>
      <c r="F119" s="2">
        <v>60</v>
      </c>
      <c r="G119" s="2">
        <v>0</v>
      </c>
      <c r="H119" s="32"/>
      <c r="I119" s="32"/>
      <c r="J119" s="32"/>
      <c r="K119" s="32"/>
      <c r="L119" s="32"/>
      <c r="M119" s="32"/>
      <c r="N119" s="32"/>
      <c r="O119" s="32"/>
      <c r="P119" s="32"/>
      <c r="Q119" s="32"/>
      <c r="R119" s="32"/>
      <c r="S119" s="32"/>
      <c r="T119" s="32"/>
      <c r="U119" s="32"/>
      <c r="V119" s="32"/>
      <c r="W119" s="17" t="s">
        <v>20</v>
      </c>
      <c r="X119" s="17"/>
    </row>
    <row r="120" spans="1:24" ht="50.25" customHeight="1" x14ac:dyDescent="0.25">
      <c r="A120" s="69"/>
      <c r="B120" s="70" t="s">
        <v>133</v>
      </c>
      <c r="C120" s="1" t="s">
        <v>33</v>
      </c>
      <c r="D120" s="2">
        <v>2498.9</v>
      </c>
      <c r="E120" s="2">
        <v>2498.9</v>
      </c>
      <c r="F120" s="2">
        <v>125</v>
      </c>
      <c r="G120" s="2">
        <v>125</v>
      </c>
      <c r="H120" s="32"/>
      <c r="I120" s="32"/>
      <c r="J120" s="32"/>
      <c r="K120" s="32"/>
      <c r="L120" s="32"/>
      <c r="M120" s="32"/>
      <c r="N120" s="32"/>
      <c r="O120" s="32"/>
      <c r="P120" s="32"/>
      <c r="Q120" s="32"/>
      <c r="R120" s="32"/>
      <c r="S120" s="32"/>
      <c r="T120" s="32"/>
      <c r="U120" s="32"/>
      <c r="V120" s="32"/>
      <c r="W120" s="17" t="s">
        <v>135</v>
      </c>
      <c r="X120" s="17"/>
    </row>
    <row r="121" spans="1:24" ht="42" customHeight="1" x14ac:dyDescent="0.25">
      <c r="A121" s="69"/>
      <c r="B121" s="70" t="s">
        <v>134</v>
      </c>
      <c r="C121" s="1" t="s">
        <v>33</v>
      </c>
      <c r="D121" s="2">
        <v>18182.099999999999</v>
      </c>
      <c r="E121" s="2">
        <v>18182.099999999999</v>
      </c>
      <c r="F121" s="2">
        <v>1902.4</v>
      </c>
      <c r="G121" s="2">
        <v>643</v>
      </c>
      <c r="H121" s="32"/>
      <c r="I121" s="32"/>
      <c r="J121" s="32"/>
      <c r="K121" s="32"/>
      <c r="L121" s="32"/>
      <c r="M121" s="32"/>
      <c r="N121" s="32"/>
      <c r="O121" s="32"/>
      <c r="P121" s="32"/>
      <c r="Q121" s="32"/>
      <c r="R121" s="32"/>
      <c r="S121" s="32"/>
      <c r="T121" s="32"/>
      <c r="U121" s="32"/>
      <c r="V121" s="32"/>
      <c r="W121" s="17" t="s">
        <v>136</v>
      </c>
      <c r="X121" s="17"/>
    </row>
    <row r="122" spans="1:24" ht="44.25" customHeight="1" x14ac:dyDescent="0.25">
      <c r="A122" s="20"/>
      <c r="B122" s="10" t="s">
        <v>11</v>
      </c>
      <c r="C122" s="14" t="s">
        <v>13</v>
      </c>
      <c r="D122" s="21">
        <f>D123</f>
        <v>22814</v>
      </c>
      <c r="E122" s="21">
        <f t="shared" ref="E122:G122" si="60">E123</f>
        <v>22814</v>
      </c>
      <c r="F122" s="21">
        <f t="shared" si="60"/>
        <v>2087.4</v>
      </c>
      <c r="G122" s="21">
        <f t="shared" si="60"/>
        <v>768</v>
      </c>
      <c r="H122" s="32"/>
      <c r="I122" s="32"/>
      <c r="J122" s="32"/>
      <c r="K122" s="32"/>
      <c r="L122" s="32"/>
      <c r="M122" s="32"/>
      <c r="N122" s="32"/>
      <c r="O122" s="32"/>
      <c r="P122" s="32"/>
      <c r="Q122" s="32"/>
      <c r="R122" s="32"/>
      <c r="S122" s="32"/>
      <c r="T122" s="32"/>
      <c r="U122" s="32"/>
      <c r="V122" s="32"/>
      <c r="W122" s="23" t="s">
        <v>137</v>
      </c>
      <c r="X122" s="23"/>
    </row>
    <row r="123" spans="1:24" ht="48" customHeight="1" x14ac:dyDescent="0.25">
      <c r="A123" s="24"/>
      <c r="B123" s="25"/>
      <c r="C123" s="1" t="s">
        <v>33</v>
      </c>
      <c r="D123" s="2">
        <f>D118+D119+D120+D121</f>
        <v>22814</v>
      </c>
      <c r="E123" s="2">
        <f t="shared" ref="E123:G123" si="61">E118+E119+E120+E121</f>
        <v>22814</v>
      </c>
      <c r="F123" s="2">
        <f t="shared" si="61"/>
        <v>2087.4</v>
      </c>
      <c r="G123" s="2">
        <f t="shared" si="61"/>
        <v>768</v>
      </c>
      <c r="H123" s="32"/>
      <c r="I123" s="32"/>
      <c r="J123" s="32"/>
      <c r="K123" s="32"/>
      <c r="L123" s="32"/>
      <c r="M123" s="32"/>
      <c r="N123" s="32"/>
      <c r="O123" s="32"/>
      <c r="P123" s="32"/>
      <c r="Q123" s="32"/>
      <c r="R123" s="32"/>
      <c r="S123" s="32"/>
      <c r="T123" s="32"/>
      <c r="U123" s="32"/>
      <c r="V123" s="32"/>
      <c r="W123" s="17" t="s">
        <v>137</v>
      </c>
      <c r="X123" s="17"/>
    </row>
    <row r="124" spans="1:24" ht="20.25" customHeight="1" x14ac:dyDescent="0.25">
      <c r="A124" s="33">
        <v>6</v>
      </c>
      <c r="B124" s="71" t="s">
        <v>138</v>
      </c>
      <c r="C124" s="71"/>
      <c r="D124" s="71"/>
      <c r="E124" s="71"/>
      <c r="F124" s="71"/>
      <c r="G124" s="71"/>
      <c r="H124" s="72"/>
      <c r="I124" s="72"/>
      <c r="J124" s="72"/>
      <c r="K124" s="72"/>
      <c r="L124" s="72"/>
      <c r="M124" s="72"/>
      <c r="N124" s="72"/>
      <c r="O124" s="72"/>
      <c r="P124" s="72"/>
      <c r="Q124" s="72"/>
      <c r="R124" s="72"/>
      <c r="S124" s="72"/>
      <c r="T124" s="72"/>
      <c r="U124" s="72"/>
      <c r="V124" s="72"/>
      <c r="W124" s="72"/>
      <c r="X124" s="72"/>
    </row>
    <row r="125" spans="1:24" ht="52.5" customHeight="1" x14ac:dyDescent="0.25">
      <c r="A125" s="73"/>
      <c r="B125" s="70" t="s">
        <v>139</v>
      </c>
      <c r="C125" s="1" t="s">
        <v>12</v>
      </c>
      <c r="D125" s="2">
        <v>3790.2</v>
      </c>
      <c r="E125" s="2">
        <v>3790.2</v>
      </c>
      <c r="F125" s="2">
        <v>3790.2</v>
      </c>
      <c r="G125" s="2">
        <v>3790.2</v>
      </c>
      <c r="H125" s="74"/>
      <c r="I125" s="74"/>
      <c r="J125" s="74"/>
      <c r="K125" s="74"/>
      <c r="L125" s="74"/>
      <c r="M125" s="74"/>
      <c r="N125" s="74"/>
      <c r="O125" s="74"/>
      <c r="P125" s="74"/>
      <c r="Q125" s="74"/>
      <c r="R125" s="74"/>
      <c r="S125" s="74"/>
      <c r="T125" s="74"/>
      <c r="U125" s="74"/>
      <c r="V125" s="74"/>
      <c r="W125" s="17" t="s">
        <v>24</v>
      </c>
      <c r="X125" s="17"/>
    </row>
    <row r="126" spans="1:24" ht="17.25" customHeight="1" x14ac:dyDescent="0.25">
      <c r="A126" s="73"/>
      <c r="B126" s="75" t="s">
        <v>79</v>
      </c>
      <c r="C126" s="70"/>
      <c r="D126" s="37">
        <f>D127+D128+D129</f>
        <v>260.39999999999998</v>
      </c>
      <c r="E126" s="37">
        <f t="shared" ref="E126:G126" si="62">E127+E128+E129</f>
        <v>260.39999999999998</v>
      </c>
      <c r="F126" s="37">
        <f t="shared" si="62"/>
        <v>0</v>
      </c>
      <c r="G126" s="37">
        <f t="shared" si="62"/>
        <v>0</v>
      </c>
      <c r="H126" s="76"/>
      <c r="I126" s="76"/>
      <c r="J126" s="76"/>
      <c r="K126" s="76"/>
      <c r="L126" s="76"/>
      <c r="M126" s="76"/>
      <c r="N126" s="76"/>
      <c r="O126" s="76"/>
      <c r="P126" s="76"/>
      <c r="Q126" s="76"/>
      <c r="R126" s="76"/>
      <c r="S126" s="76"/>
      <c r="T126" s="76"/>
      <c r="U126" s="76"/>
      <c r="V126" s="76"/>
      <c r="W126" s="39" t="s">
        <v>20</v>
      </c>
      <c r="X126" s="39"/>
    </row>
    <row r="127" spans="1:24" ht="89.25" customHeight="1" x14ac:dyDescent="0.25">
      <c r="A127" s="73"/>
      <c r="B127" s="70" t="s">
        <v>140</v>
      </c>
      <c r="C127" s="1" t="s">
        <v>33</v>
      </c>
      <c r="D127" s="2">
        <v>49.9</v>
      </c>
      <c r="E127" s="2">
        <v>49.9</v>
      </c>
      <c r="F127" s="2">
        <v>0</v>
      </c>
      <c r="G127" s="2">
        <v>0</v>
      </c>
      <c r="H127" s="74"/>
      <c r="I127" s="74"/>
      <c r="J127" s="74"/>
      <c r="K127" s="74"/>
      <c r="L127" s="74"/>
      <c r="M127" s="74"/>
      <c r="N127" s="74"/>
      <c r="O127" s="74"/>
      <c r="P127" s="74"/>
      <c r="Q127" s="74"/>
      <c r="R127" s="74"/>
      <c r="S127" s="74"/>
      <c r="T127" s="74"/>
      <c r="U127" s="74"/>
      <c r="V127" s="74"/>
      <c r="W127" s="17" t="s">
        <v>24</v>
      </c>
      <c r="X127" s="17"/>
    </row>
    <row r="128" spans="1:24" ht="72.75" customHeight="1" x14ac:dyDescent="0.25">
      <c r="A128" s="73"/>
      <c r="B128" s="70" t="s">
        <v>141</v>
      </c>
      <c r="C128" s="1" t="s">
        <v>12</v>
      </c>
      <c r="D128" s="2">
        <v>200</v>
      </c>
      <c r="E128" s="2">
        <v>200</v>
      </c>
      <c r="F128" s="2">
        <v>0</v>
      </c>
      <c r="G128" s="2">
        <v>0</v>
      </c>
      <c r="H128" s="74"/>
      <c r="I128" s="74"/>
      <c r="J128" s="74"/>
      <c r="K128" s="74"/>
      <c r="L128" s="74"/>
      <c r="M128" s="74"/>
      <c r="N128" s="74"/>
      <c r="O128" s="74"/>
      <c r="P128" s="74"/>
      <c r="Q128" s="74"/>
      <c r="R128" s="74"/>
      <c r="S128" s="74"/>
      <c r="T128" s="74"/>
      <c r="U128" s="74"/>
      <c r="V128" s="74"/>
      <c r="W128" s="17" t="s">
        <v>24</v>
      </c>
      <c r="X128" s="17"/>
    </row>
    <row r="129" spans="1:24" ht="100.5" customHeight="1" x14ac:dyDescent="0.25">
      <c r="A129" s="73"/>
      <c r="B129" s="70" t="s">
        <v>142</v>
      </c>
      <c r="C129" s="1" t="s">
        <v>33</v>
      </c>
      <c r="D129" s="2">
        <v>10.5</v>
      </c>
      <c r="E129" s="2">
        <v>10.5</v>
      </c>
      <c r="F129" s="2">
        <v>0</v>
      </c>
      <c r="G129" s="2">
        <v>0</v>
      </c>
      <c r="H129" s="74"/>
      <c r="I129" s="74"/>
      <c r="J129" s="74"/>
      <c r="K129" s="74"/>
      <c r="L129" s="74"/>
      <c r="M129" s="74"/>
      <c r="N129" s="74"/>
      <c r="O129" s="74"/>
      <c r="P129" s="74"/>
      <c r="Q129" s="74"/>
      <c r="R129" s="74"/>
      <c r="S129" s="74"/>
      <c r="T129" s="74"/>
      <c r="U129" s="74"/>
      <c r="V129" s="74"/>
      <c r="W129" s="17" t="s">
        <v>24</v>
      </c>
      <c r="X129" s="17"/>
    </row>
    <row r="130" spans="1:24" ht="32.25" customHeight="1" x14ac:dyDescent="0.25">
      <c r="A130" s="20"/>
      <c r="B130" s="10" t="s">
        <v>11</v>
      </c>
      <c r="C130" s="14" t="s">
        <v>13</v>
      </c>
      <c r="D130" s="21">
        <f>D131+D132</f>
        <v>4050.6</v>
      </c>
      <c r="E130" s="21">
        <f t="shared" ref="E130:G130" si="63">E131+E132</f>
        <v>4050.6</v>
      </c>
      <c r="F130" s="21">
        <f t="shared" si="63"/>
        <v>3790.2</v>
      </c>
      <c r="G130" s="21">
        <f t="shared" si="63"/>
        <v>3790.2</v>
      </c>
      <c r="H130" s="32"/>
      <c r="I130" s="32"/>
      <c r="J130" s="32"/>
      <c r="K130" s="32"/>
      <c r="L130" s="32"/>
      <c r="M130" s="32"/>
      <c r="N130" s="32"/>
      <c r="O130" s="32"/>
      <c r="P130" s="32"/>
      <c r="Q130" s="32"/>
      <c r="R130" s="32"/>
      <c r="S130" s="32"/>
      <c r="T130" s="32"/>
      <c r="U130" s="32"/>
      <c r="V130" s="32"/>
      <c r="W130" s="23" t="s">
        <v>143</v>
      </c>
      <c r="X130" s="17"/>
    </row>
    <row r="131" spans="1:24" x14ac:dyDescent="0.25">
      <c r="A131" s="24"/>
      <c r="B131" s="25"/>
      <c r="C131" s="1" t="s">
        <v>33</v>
      </c>
      <c r="D131" s="2">
        <f>D127+D129</f>
        <v>60.4</v>
      </c>
      <c r="E131" s="2">
        <f t="shared" ref="E131:G131" si="64">E127+E129</f>
        <v>60.4</v>
      </c>
      <c r="F131" s="2">
        <f t="shared" si="64"/>
        <v>0</v>
      </c>
      <c r="G131" s="2">
        <f t="shared" si="64"/>
        <v>0</v>
      </c>
      <c r="H131" s="32"/>
      <c r="I131" s="32"/>
      <c r="J131" s="32"/>
      <c r="K131" s="32"/>
      <c r="L131" s="32"/>
      <c r="M131" s="32"/>
      <c r="N131" s="32"/>
      <c r="O131" s="32"/>
      <c r="P131" s="32"/>
      <c r="Q131" s="32"/>
      <c r="R131" s="32"/>
      <c r="S131" s="32"/>
      <c r="T131" s="32"/>
      <c r="U131" s="32"/>
      <c r="V131" s="32"/>
      <c r="W131" s="17" t="s">
        <v>21</v>
      </c>
      <c r="X131" s="17"/>
    </row>
    <row r="132" spans="1:24" ht="57.75" customHeight="1" x14ac:dyDescent="0.25">
      <c r="A132" s="24"/>
      <c r="B132" s="25"/>
      <c r="C132" s="1" t="s">
        <v>12</v>
      </c>
      <c r="D132" s="2">
        <f>D125+D128</f>
        <v>3990.2</v>
      </c>
      <c r="E132" s="2">
        <f t="shared" ref="E132:G132" si="65">E125+E128</f>
        <v>3990.2</v>
      </c>
      <c r="F132" s="2">
        <f t="shared" si="65"/>
        <v>3790.2</v>
      </c>
      <c r="G132" s="2">
        <f t="shared" si="65"/>
        <v>3790.2</v>
      </c>
      <c r="H132" s="32"/>
      <c r="I132" s="32"/>
      <c r="J132" s="32"/>
      <c r="K132" s="32"/>
      <c r="L132" s="32"/>
      <c r="M132" s="32"/>
      <c r="N132" s="32"/>
      <c r="O132" s="32"/>
      <c r="P132" s="32"/>
      <c r="Q132" s="32"/>
      <c r="R132" s="32"/>
      <c r="S132" s="32"/>
      <c r="T132" s="32"/>
      <c r="U132" s="32"/>
      <c r="V132" s="32"/>
      <c r="W132" s="40" t="s">
        <v>27</v>
      </c>
      <c r="X132" s="41"/>
    </row>
    <row r="133" spans="1:24" ht="21.75" customHeight="1" x14ac:dyDescent="0.25">
      <c r="A133" s="33">
        <v>7</v>
      </c>
      <c r="B133" s="9" t="s">
        <v>144</v>
      </c>
      <c r="C133" s="15"/>
      <c r="D133" s="15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15"/>
      <c r="X133" s="15"/>
    </row>
    <row r="134" spans="1:24" ht="37.5" customHeight="1" x14ac:dyDescent="0.25">
      <c r="A134" s="77"/>
      <c r="B134" s="61" t="s">
        <v>145</v>
      </c>
      <c r="C134" s="1" t="s">
        <v>33</v>
      </c>
      <c r="D134" s="2">
        <v>2842</v>
      </c>
      <c r="E134" s="2">
        <v>2842</v>
      </c>
      <c r="F134" s="2">
        <v>396</v>
      </c>
      <c r="G134" s="2">
        <v>0</v>
      </c>
      <c r="H134" s="11"/>
      <c r="I134" s="11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W134" s="17" t="s">
        <v>146</v>
      </c>
      <c r="X134" s="17"/>
    </row>
    <row r="135" spans="1:24" ht="32.25" customHeight="1" x14ac:dyDescent="0.25">
      <c r="A135" s="27"/>
      <c r="B135" s="10" t="s">
        <v>11</v>
      </c>
      <c r="C135" s="14" t="s">
        <v>13</v>
      </c>
      <c r="D135" s="21">
        <f>D136</f>
        <v>2842</v>
      </c>
      <c r="E135" s="21">
        <f t="shared" ref="E135:V135" si="66">E136</f>
        <v>2842</v>
      </c>
      <c r="F135" s="21">
        <f t="shared" si="66"/>
        <v>396</v>
      </c>
      <c r="G135" s="21">
        <f t="shared" si="66"/>
        <v>0</v>
      </c>
      <c r="H135" s="21">
        <f t="shared" si="66"/>
        <v>0</v>
      </c>
      <c r="I135" s="21">
        <f t="shared" si="66"/>
        <v>0</v>
      </c>
      <c r="J135" s="21">
        <f t="shared" si="66"/>
        <v>0</v>
      </c>
      <c r="K135" s="21">
        <f t="shared" si="66"/>
        <v>0</v>
      </c>
      <c r="L135" s="21">
        <f t="shared" si="66"/>
        <v>0</v>
      </c>
      <c r="M135" s="21">
        <f t="shared" si="66"/>
        <v>0</v>
      </c>
      <c r="N135" s="21">
        <f t="shared" si="66"/>
        <v>0</v>
      </c>
      <c r="O135" s="21">
        <f t="shared" si="66"/>
        <v>0</v>
      </c>
      <c r="P135" s="21">
        <f t="shared" si="66"/>
        <v>0</v>
      </c>
      <c r="Q135" s="21">
        <f t="shared" si="66"/>
        <v>0</v>
      </c>
      <c r="R135" s="21">
        <f t="shared" si="66"/>
        <v>0</v>
      </c>
      <c r="S135" s="21">
        <f t="shared" si="66"/>
        <v>0</v>
      </c>
      <c r="T135" s="21">
        <f t="shared" si="66"/>
        <v>0</v>
      </c>
      <c r="U135" s="21">
        <f t="shared" si="66"/>
        <v>0</v>
      </c>
      <c r="V135" s="21">
        <f t="shared" si="66"/>
        <v>0</v>
      </c>
      <c r="W135" s="23" t="s">
        <v>21</v>
      </c>
      <c r="X135" s="17"/>
    </row>
    <row r="136" spans="1:24" s="79" customFormat="1" ht="45.75" customHeight="1" x14ac:dyDescent="0.25">
      <c r="A136" s="27"/>
      <c r="B136" s="78"/>
      <c r="C136" s="1" t="s">
        <v>33</v>
      </c>
      <c r="D136" s="2">
        <f>D134</f>
        <v>2842</v>
      </c>
      <c r="E136" s="2">
        <f t="shared" ref="E136:G136" si="67">E134</f>
        <v>2842</v>
      </c>
      <c r="F136" s="2">
        <f t="shared" si="67"/>
        <v>396</v>
      </c>
      <c r="G136" s="2">
        <f t="shared" si="67"/>
        <v>0</v>
      </c>
      <c r="H136" s="32"/>
      <c r="I136" s="32"/>
      <c r="J136" s="32"/>
      <c r="K136" s="32"/>
      <c r="L136" s="32"/>
      <c r="M136" s="32"/>
      <c r="N136" s="32"/>
      <c r="O136" s="32"/>
      <c r="P136" s="32"/>
      <c r="Q136" s="32"/>
      <c r="R136" s="32"/>
      <c r="S136" s="32"/>
      <c r="T136" s="32"/>
      <c r="U136" s="32"/>
      <c r="V136" s="32"/>
      <c r="W136" s="17" t="s">
        <v>21</v>
      </c>
      <c r="X136" s="17"/>
    </row>
    <row r="137" spans="1:24" ht="33" customHeight="1" x14ac:dyDescent="0.25">
      <c r="A137" s="14">
        <v>8</v>
      </c>
      <c r="B137" s="9" t="s">
        <v>147</v>
      </c>
      <c r="C137" s="9"/>
      <c r="D137" s="9"/>
      <c r="E137" s="9"/>
      <c r="F137" s="9"/>
      <c r="G137" s="9"/>
      <c r="H137" s="15"/>
      <c r="I137" s="15"/>
      <c r="J137" s="15"/>
      <c r="K137" s="15"/>
      <c r="L137" s="15"/>
      <c r="M137" s="15"/>
      <c r="N137" s="15"/>
      <c r="O137" s="15"/>
      <c r="P137" s="15"/>
      <c r="Q137" s="15"/>
      <c r="R137" s="15"/>
      <c r="S137" s="15"/>
      <c r="T137" s="15"/>
      <c r="U137" s="15"/>
      <c r="V137" s="15"/>
      <c r="W137" s="15"/>
      <c r="X137" s="15"/>
    </row>
    <row r="138" spans="1:24" ht="49.5" customHeight="1" x14ac:dyDescent="0.25">
      <c r="A138" s="80"/>
      <c r="B138" s="61" t="s">
        <v>10</v>
      </c>
      <c r="C138" s="1" t="s">
        <v>33</v>
      </c>
      <c r="D138" s="2">
        <v>1218.7</v>
      </c>
      <c r="E138" s="2">
        <v>1218.7</v>
      </c>
      <c r="F138" s="2">
        <v>4.2</v>
      </c>
      <c r="G138" s="2">
        <v>4.2</v>
      </c>
      <c r="H138" s="22"/>
      <c r="I138" s="22"/>
      <c r="J138" s="22"/>
      <c r="K138" s="22"/>
      <c r="L138" s="22"/>
      <c r="M138" s="22"/>
      <c r="N138" s="22"/>
      <c r="O138" s="22"/>
      <c r="P138" s="22"/>
      <c r="Q138" s="22"/>
      <c r="R138" s="22"/>
      <c r="S138" s="22"/>
      <c r="T138" s="22"/>
      <c r="U138" s="22"/>
      <c r="V138" s="22"/>
      <c r="W138" s="40" t="s">
        <v>159</v>
      </c>
      <c r="X138" s="41"/>
    </row>
    <row r="139" spans="1:24" ht="52.5" customHeight="1" x14ac:dyDescent="0.25">
      <c r="A139" s="81"/>
      <c r="B139" s="10" t="s">
        <v>11</v>
      </c>
      <c r="C139" s="14" t="s">
        <v>13</v>
      </c>
      <c r="D139" s="21">
        <f>D140</f>
        <v>1218.7</v>
      </c>
      <c r="E139" s="21">
        <f t="shared" ref="E139:G139" si="68">E140</f>
        <v>1218.7</v>
      </c>
      <c r="F139" s="21">
        <f t="shared" si="68"/>
        <v>4.2</v>
      </c>
      <c r="G139" s="21">
        <f t="shared" si="68"/>
        <v>4.2</v>
      </c>
      <c r="H139" s="82"/>
      <c r="I139" s="82"/>
      <c r="J139" s="82"/>
      <c r="K139" s="82"/>
      <c r="L139" s="82"/>
      <c r="M139" s="82"/>
      <c r="N139" s="82"/>
      <c r="O139" s="82"/>
      <c r="P139" s="82"/>
      <c r="Q139" s="82"/>
      <c r="R139" s="82"/>
      <c r="S139" s="82"/>
      <c r="T139" s="82"/>
      <c r="U139" s="82"/>
      <c r="V139" s="82"/>
      <c r="W139" s="48" t="s">
        <v>159</v>
      </c>
      <c r="X139" s="49"/>
    </row>
    <row r="140" spans="1:24" ht="24.75" customHeight="1" x14ac:dyDescent="0.25">
      <c r="A140" s="83"/>
      <c r="B140" s="45"/>
      <c r="C140" s="1" t="s">
        <v>33</v>
      </c>
      <c r="D140" s="2">
        <f>D138</f>
        <v>1218.7</v>
      </c>
      <c r="E140" s="2">
        <f t="shared" ref="E140:G140" si="69">E138</f>
        <v>1218.7</v>
      </c>
      <c r="F140" s="2">
        <f t="shared" si="69"/>
        <v>4.2</v>
      </c>
      <c r="G140" s="2">
        <f t="shared" si="69"/>
        <v>4.2</v>
      </c>
      <c r="H140" s="82"/>
      <c r="I140" s="82"/>
      <c r="J140" s="82"/>
      <c r="K140" s="82"/>
      <c r="L140" s="82"/>
      <c r="M140" s="82"/>
      <c r="N140" s="82"/>
      <c r="O140" s="82"/>
      <c r="P140" s="82"/>
      <c r="Q140" s="82"/>
      <c r="R140" s="82"/>
      <c r="S140" s="82"/>
      <c r="T140" s="82"/>
      <c r="U140" s="82"/>
      <c r="V140" s="82"/>
      <c r="W140" s="40" t="s">
        <v>159</v>
      </c>
      <c r="X140" s="41"/>
    </row>
    <row r="141" spans="1:24" ht="40.5" hidden="1" customHeight="1" x14ac:dyDescent="0.25">
      <c r="A141" s="84"/>
      <c r="B141" s="85"/>
      <c r="C141" s="1"/>
      <c r="D141" s="2"/>
      <c r="E141" s="2"/>
      <c r="F141" s="2"/>
      <c r="G141" s="2"/>
      <c r="H141" s="2" t="e">
        <f>#REF!+#REF!+#REF!+#REF!+#REF!</f>
        <v>#REF!</v>
      </c>
      <c r="I141" s="2" t="e">
        <f>#REF!+#REF!+#REF!+#REF!+#REF!</f>
        <v>#REF!</v>
      </c>
      <c r="J141" s="2" t="e">
        <f>#REF!+#REF!+#REF!+#REF!+#REF!</f>
        <v>#REF!</v>
      </c>
      <c r="K141" s="2" t="e">
        <f>#REF!+#REF!+#REF!+#REF!+#REF!</f>
        <v>#REF!</v>
      </c>
      <c r="L141" s="2" t="e">
        <f>#REF!+#REF!+#REF!+#REF!+#REF!</f>
        <v>#REF!</v>
      </c>
      <c r="M141" s="2" t="e">
        <f>#REF!+#REF!+#REF!+#REF!+#REF!</f>
        <v>#REF!</v>
      </c>
      <c r="N141" s="2" t="e">
        <f>#REF!+#REF!+#REF!+#REF!+#REF!</f>
        <v>#REF!</v>
      </c>
      <c r="O141" s="2" t="e">
        <f>#REF!+#REF!+#REF!+#REF!+#REF!</f>
        <v>#REF!</v>
      </c>
      <c r="P141" s="2" t="e">
        <f>#REF!+#REF!+#REF!+#REF!+#REF!</f>
        <v>#REF!</v>
      </c>
      <c r="Q141" s="2" t="e">
        <f>#REF!+#REF!+#REF!+#REF!+#REF!</f>
        <v>#REF!</v>
      </c>
      <c r="R141" s="2" t="e">
        <f>#REF!+#REF!+#REF!+#REF!+#REF!</f>
        <v>#REF!</v>
      </c>
      <c r="S141" s="2" t="e">
        <f>#REF!+#REF!+#REF!+#REF!+#REF!</f>
        <v>#REF!</v>
      </c>
      <c r="T141" s="2" t="e">
        <f>#REF!+#REF!+#REF!+#REF!+#REF!</f>
        <v>#REF!</v>
      </c>
      <c r="U141" s="2" t="e">
        <f>#REF!+#REF!+#REF!+#REF!+#REF!</f>
        <v>#REF!</v>
      </c>
      <c r="V141" s="2" t="e">
        <f>#REF!+#REF!+#REF!+#REF!+#REF!</f>
        <v>#REF!</v>
      </c>
      <c r="W141" s="86"/>
      <c r="X141" s="86"/>
    </row>
    <row r="142" spans="1:24" ht="51.75" hidden="1" customHeight="1" x14ac:dyDescent="0.25">
      <c r="A142" s="87"/>
      <c r="B142" s="88"/>
      <c r="C142" s="1" t="s">
        <v>12</v>
      </c>
      <c r="D142" s="2" t="e">
        <f>#REF!</f>
        <v>#REF!</v>
      </c>
      <c r="E142" s="2" t="e">
        <f>#REF!</f>
        <v>#REF!</v>
      </c>
      <c r="F142" s="2" t="e">
        <f>#REF!</f>
        <v>#REF!</v>
      </c>
      <c r="G142" s="2" t="e">
        <f>#REF!</f>
        <v>#REF!</v>
      </c>
      <c r="H142" s="2" t="e">
        <f>#REF!</f>
        <v>#REF!</v>
      </c>
      <c r="I142" s="2" t="e">
        <f>#REF!</f>
        <v>#REF!</v>
      </c>
      <c r="J142" s="2" t="e">
        <f>#REF!</f>
        <v>#REF!</v>
      </c>
      <c r="K142" s="2" t="e">
        <f>#REF!</f>
        <v>#REF!</v>
      </c>
      <c r="L142" s="2" t="e">
        <f>#REF!</f>
        <v>#REF!</v>
      </c>
      <c r="M142" s="2" t="e">
        <f>#REF!</f>
        <v>#REF!</v>
      </c>
      <c r="N142" s="2" t="e">
        <f>#REF!</f>
        <v>#REF!</v>
      </c>
      <c r="O142" s="2" t="e">
        <f>#REF!</f>
        <v>#REF!</v>
      </c>
      <c r="P142" s="2" t="e">
        <f>#REF!</f>
        <v>#REF!</v>
      </c>
      <c r="Q142" s="2" t="e">
        <f>#REF!</f>
        <v>#REF!</v>
      </c>
      <c r="R142" s="2" t="e">
        <f>#REF!</f>
        <v>#REF!</v>
      </c>
      <c r="S142" s="2" t="e">
        <f>#REF!</f>
        <v>#REF!</v>
      </c>
      <c r="T142" s="2" t="e">
        <f>#REF!</f>
        <v>#REF!</v>
      </c>
      <c r="U142" s="2" t="e">
        <f>#REF!</f>
        <v>#REF!</v>
      </c>
      <c r="V142" s="2" t="e">
        <f>#REF!</f>
        <v>#REF!</v>
      </c>
      <c r="W142" s="40" t="s">
        <v>20</v>
      </c>
      <c r="X142" s="41"/>
    </row>
    <row r="143" spans="1:24" ht="20.25" customHeight="1" x14ac:dyDescent="0.25">
      <c r="A143" s="33">
        <v>9</v>
      </c>
      <c r="B143" s="71" t="s">
        <v>148</v>
      </c>
      <c r="C143" s="71"/>
      <c r="D143" s="71"/>
      <c r="E143" s="71"/>
      <c r="F143" s="71"/>
      <c r="G143" s="71"/>
      <c r="H143" s="72"/>
      <c r="I143" s="72"/>
      <c r="J143" s="72"/>
      <c r="K143" s="72"/>
      <c r="L143" s="72"/>
      <c r="M143" s="72"/>
      <c r="N143" s="72"/>
      <c r="O143" s="72"/>
      <c r="P143" s="72"/>
      <c r="Q143" s="72"/>
      <c r="R143" s="72"/>
      <c r="S143" s="72"/>
      <c r="T143" s="72"/>
      <c r="U143" s="72"/>
      <c r="V143" s="72"/>
      <c r="W143" s="72"/>
      <c r="X143" s="72"/>
    </row>
    <row r="144" spans="1:24" ht="70.5" customHeight="1" x14ac:dyDescent="0.25">
      <c r="A144" s="33"/>
      <c r="B144" s="61" t="s">
        <v>149</v>
      </c>
      <c r="C144" s="1" t="s">
        <v>33</v>
      </c>
      <c r="D144" s="89">
        <v>1548.6</v>
      </c>
      <c r="E144" s="89">
        <v>1548.6</v>
      </c>
      <c r="F144" s="89">
        <v>484.5</v>
      </c>
      <c r="G144" s="89">
        <v>458.4</v>
      </c>
      <c r="H144" s="44"/>
      <c r="I144" s="44"/>
      <c r="J144" s="44"/>
      <c r="K144" s="44"/>
      <c r="L144" s="44"/>
      <c r="M144" s="44"/>
      <c r="N144" s="44"/>
      <c r="O144" s="44"/>
      <c r="P144" s="44"/>
      <c r="Q144" s="44"/>
      <c r="R144" s="44"/>
      <c r="S144" s="44"/>
      <c r="T144" s="44"/>
      <c r="U144" s="44"/>
      <c r="V144" s="44"/>
      <c r="W144" s="17" t="s">
        <v>158</v>
      </c>
      <c r="X144" s="17"/>
    </row>
    <row r="145" spans="1:28" ht="61.5" customHeight="1" x14ac:dyDescent="0.25">
      <c r="A145" s="33"/>
      <c r="B145" s="61" t="s">
        <v>150</v>
      </c>
      <c r="C145" s="1" t="s">
        <v>33</v>
      </c>
      <c r="D145" s="89">
        <v>20</v>
      </c>
      <c r="E145" s="89">
        <v>20</v>
      </c>
      <c r="F145" s="89">
        <v>0</v>
      </c>
      <c r="G145" s="89">
        <v>0</v>
      </c>
      <c r="H145" s="44"/>
      <c r="I145" s="44"/>
      <c r="J145" s="44"/>
      <c r="K145" s="44"/>
      <c r="L145" s="44"/>
      <c r="M145" s="44"/>
      <c r="N145" s="44"/>
      <c r="O145" s="44"/>
      <c r="P145" s="44"/>
      <c r="Q145" s="44"/>
      <c r="R145" s="44"/>
      <c r="S145" s="44"/>
      <c r="T145" s="44"/>
      <c r="U145" s="44"/>
      <c r="V145" s="44"/>
      <c r="W145" s="17" t="s">
        <v>20</v>
      </c>
      <c r="X145" s="17"/>
    </row>
    <row r="146" spans="1:28" ht="68.25" customHeight="1" x14ac:dyDescent="0.25">
      <c r="A146" s="33"/>
      <c r="B146" s="61" t="s">
        <v>151</v>
      </c>
      <c r="C146" s="1" t="s">
        <v>33</v>
      </c>
      <c r="D146" s="89">
        <v>436.8</v>
      </c>
      <c r="E146" s="89">
        <v>436.8</v>
      </c>
      <c r="F146" s="89">
        <v>1.7</v>
      </c>
      <c r="G146" s="89">
        <v>1.7</v>
      </c>
      <c r="H146" s="44"/>
      <c r="I146" s="44"/>
      <c r="J146" s="44"/>
      <c r="K146" s="44"/>
      <c r="L146" s="44"/>
      <c r="M146" s="44"/>
      <c r="N146" s="44"/>
      <c r="O146" s="44"/>
      <c r="P146" s="44"/>
      <c r="Q146" s="44"/>
      <c r="R146" s="44"/>
      <c r="S146" s="44"/>
      <c r="T146" s="44"/>
      <c r="U146" s="44"/>
      <c r="V146" s="44"/>
      <c r="W146" s="17" t="s">
        <v>159</v>
      </c>
      <c r="X146" s="17"/>
    </row>
    <row r="147" spans="1:28" ht="35.25" customHeight="1" x14ac:dyDescent="0.25">
      <c r="A147" s="33"/>
      <c r="B147" s="61" t="s">
        <v>152</v>
      </c>
      <c r="C147" s="1" t="s">
        <v>33</v>
      </c>
      <c r="D147" s="89">
        <v>516</v>
      </c>
      <c r="E147" s="89">
        <v>516</v>
      </c>
      <c r="F147" s="89">
        <v>5.0999999999999996</v>
      </c>
      <c r="G147" s="89">
        <v>5.0999999999999996</v>
      </c>
      <c r="H147" s="44"/>
      <c r="I147" s="44"/>
      <c r="J147" s="44"/>
      <c r="K147" s="44"/>
      <c r="L147" s="44"/>
      <c r="M147" s="44"/>
      <c r="N147" s="44"/>
      <c r="O147" s="44"/>
      <c r="P147" s="44"/>
      <c r="Q147" s="44"/>
      <c r="R147" s="44"/>
      <c r="S147" s="44"/>
      <c r="T147" s="44"/>
      <c r="U147" s="44"/>
      <c r="V147" s="44"/>
      <c r="W147" s="17" t="s">
        <v>160</v>
      </c>
      <c r="X147" s="17"/>
    </row>
    <row r="148" spans="1:28" ht="63" customHeight="1" x14ac:dyDescent="0.25">
      <c r="A148" s="33"/>
      <c r="B148" s="61" t="s">
        <v>153</v>
      </c>
      <c r="C148" s="1" t="s">
        <v>12</v>
      </c>
      <c r="D148" s="89">
        <v>4.5999999999999996</v>
      </c>
      <c r="E148" s="89">
        <v>0</v>
      </c>
      <c r="F148" s="89">
        <v>0</v>
      </c>
      <c r="G148" s="89">
        <v>0</v>
      </c>
      <c r="H148" s="44"/>
      <c r="I148" s="44"/>
      <c r="J148" s="44"/>
      <c r="K148" s="44"/>
      <c r="L148" s="44"/>
      <c r="M148" s="44"/>
      <c r="N148" s="44"/>
      <c r="O148" s="44"/>
      <c r="P148" s="44"/>
      <c r="Q148" s="44"/>
      <c r="R148" s="44"/>
      <c r="S148" s="44"/>
      <c r="T148" s="44"/>
      <c r="U148" s="44"/>
      <c r="V148" s="44"/>
      <c r="W148" s="17" t="s">
        <v>20</v>
      </c>
      <c r="X148" s="17"/>
    </row>
    <row r="149" spans="1:28" ht="144" customHeight="1" x14ac:dyDescent="0.25">
      <c r="A149" s="33"/>
      <c r="B149" s="61" t="s">
        <v>154</v>
      </c>
      <c r="C149" s="1" t="s">
        <v>12</v>
      </c>
      <c r="D149" s="89">
        <v>4</v>
      </c>
      <c r="E149" s="89">
        <v>4</v>
      </c>
      <c r="F149" s="89">
        <v>0</v>
      </c>
      <c r="G149" s="89">
        <v>0</v>
      </c>
      <c r="H149" s="44"/>
      <c r="I149" s="44"/>
      <c r="J149" s="44"/>
      <c r="K149" s="44"/>
      <c r="L149" s="44"/>
      <c r="M149" s="44"/>
      <c r="N149" s="44"/>
      <c r="O149" s="44"/>
      <c r="P149" s="44"/>
      <c r="Q149" s="44"/>
      <c r="R149" s="44"/>
      <c r="S149" s="44"/>
      <c r="T149" s="44"/>
      <c r="U149" s="44"/>
      <c r="V149" s="44"/>
      <c r="W149" s="17" t="s">
        <v>20</v>
      </c>
      <c r="X149" s="17"/>
    </row>
    <row r="150" spans="1:28" ht="79.5" customHeight="1" x14ac:dyDescent="0.25">
      <c r="A150" s="33"/>
      <c r="B150" s="61" t="s">
        <v>155</v>
      </c>
      <c r="C150" s="1" t="s">
        <v>33</v>
      </c>
      <c r="D150" s="89">
        <v>0.2</v>
      </c>
      <c r="E150" s="89">
        <v>0.2</v>
      </c>
      <c r="F150" s="89">
        <v>0</v>
      </c>
      <c r="G150" s="89">
        <v>0</v>
      </c>
      <c r="H150" s="44"/>
      <c r="I150" s="44"/>
      <c r="J150" s="44"/>
      <c r="K150" s="44"/>
      <c r="L150" s="44"/>
      <c r="M150" s="44"/>
      <c r="N150" s="44"/>
      <c r="O150" s="44"/>
      <c r="P150" s="44"/>
      <c r="Q150" s="44"/>
      <c r="R150" s="44"/>
      <c r="S150" s="44"/>
      <c r="T150" s="44"/>
      <c r="U150" s="44"/>
      <c r="V150" s="44"/>
      <c r="W150" s="17" t="s">
        <v>20</v>
      </c>
      <c r="X150" s="17"/>
    </row>
    <row r="151" spans="1:28" ht="43.5" customHeight="1" x14ac:dyDescent="0.25">
      <c r="A151" s="33"/>
      <c r="B151" s="61" t="s">
        <v>156</v>
      </c>
      <c r="C151" s="1" t="s">
        <v>33</v>
      </c>
      <c r="D151" s="89">
        <v>421</v>
      </c>
      <c r="E151" s="89">
        <v>421</v>
      </c>
      <c r="F151" s="89">
        <v>0</v>
      </c>
      <c r="G151" s="89">
        <v>0</v>
      </c>
      <c r="H151" s="44"/>
      <c r="I151" s="44"/>
      <c r="J151" s="44"/>
      <c r="K151" s="44"/>
      <c r="L151" s="44"/>
      <c r="M151" s="44"/>
      <c r="N151" s="44"/>
      <c r="O151" s="44"/>
      <c r="P151" s="44"/>
      <c r="Q151" s="44"/>
      <c r="R151" s="44"/>
      <c r="S151" s="44"/>
      <c r="T151" s="44"/>
      <c r="U151" s="44"/>
      <c r="V151" s="44"/>
      <c r="W151" s="17" t="s">
        <v>20</v>
      </c>
      <c r="X151" s="17"/>
    </row>
    <row r="152" spans="1:28" ht="74.25" customHeight="1" x14ac:dyDescent="0.25">
      <c r="A152" s="33"/>
      <c r="B152" s="61" t="s">
        <v>157</v>
      </c>
      <c r="C152" s="1" t="s">
        <v>33</v>
      </c>
      <c r="D152" s="89">
        <v>99</v>
      </c>
      <c r="E152" s="89">
        <v>99</v>
      </c>
      <c r="F152" s="89">
        <v>99</v>
      </c>
      <c r="G152" s="89">
        <v>99</v>
      </c>
      <c r="H152" s="44"/>
      <c r="I152" s="44"/>
      <c r="J152" s="44"/>
      <c r="K152" s="44"/>
      <c r="L152" s="44"/>
      <c r="M152" s="44"/>
      <c r="N152" s="44"/>
      <c r="O152" s="44"/>
      <c r="P152" s="44"/>
      <c r="Q152" s="44"/>
      <c r="R152" s="44"/>
      <c r="S152" s="44"/>
      <c r="T152" s="44"/>
      <c r="U152" s="44"/>
      <c r="V152" s="44"/>
      <c r="W152" s="17" t="s">
        <v>24</v>
      </c>
      <c r="X152" s="17"/>
    </row>
    <row r="153" spans="1:28" ht="38.25" customHeight="1" x14ac:dyDescent="0.25">
      <c r="A153" s="90"/>
      <c r="B153" s="10" t="s">
        <v>11</v>
      </c>
      <c r="C153" s="14" t="s">
        <v>13</v>
      </c>
      <c r="D153" s="21">
        <f>D154+D155</f>
        <v>3050.1999999999994</v>
      </c>
      <c r="E153" s="21">
        <f t="shared" ref="E153:G153" si="70">E154+E155</f>
        <v>3045.5999999999995</v>
      </c>
      <c r="F153" s="21">
        <f t="shared" si="70"/>
        <v>590.29999999999995</v>
      </c>
      <c r="G153" s="21">
        <f t="shared" si="70"/>
        <v>564.20000000000005</v>
      </c>
      <c r="H153" s="44"/>
      <c r="I153" s="44"/>
      <c r="J153" s="44"/>
      <c r="K153" s="44"/>
      <c r="L153" s="44"/>
      <c r="M153" s="44"/>
      <c r="N153" s="44"/>
      <c r="O153" s="44"/>
      <c r="P153" s="44"/>
      <c r="Q153" s="44"/>
      <c r="R153" s="44"/>
      <c r="S153" s="44"/>
      <c r="T153" s="44"/>
      <c r="U153" s="44"/>
      <c r="V153" s="44"/>
      <c r="W153" s="23" t="s">
        <v>161</v>
      </c>
      <c r="X153" s="23"/>
    </row>
    <row r="154" spans="1:28" ht="37.5" customHeight="1" x14ac:dyDescent="0.25">
      <c r="A154" s="91"/>
      <c r="B154" s="92"/>
      <c r="C154" s="1" t="s">
        <v>33</v>
      </c>
      <c r="D154" s="2">
        <f>D144+D145+D146+D147+D150+D151+D152</f>
        <v>3041.5999999999995</v>
      </c>
      <c r="E154" s="2">
        <f t="shared" ref="E154:G154" si="71">E144+E145+E146+E147+E150+E151+E152</f>
        <v>3041.5999999999995</v>
      </c>
      <c r="F154" s="2">
        <f t="shared" si="71"/>
        <v>590.29999999999995</v>
      </c>
      <c r="G154" s="2">
        <f t="shared" si="71"/>
        <v>564.20000000000005</v>
      </c>
      <c r="H154" s="44"/>
      <c r="I154" s="44"/>
      <c r="J154" s="44"/>
      <c r="K154" s="44"/>
      <c r="L154" s="44"/>
      <c r="M154" s="44"/>
      <c r="N154" s="44"/>
      <c r="O154" s="44"/>
      <c r="P154" s="44"/>
      <c r="Q154" s="44"/>
      <c r="R154" s="44"/>
      <c r="S154" s="44"/>
      <c r="T154" s="44"/>
      <c r="U154" s="44"/>
      <c r="V154" s="44"/>
      <c r="W154" s="86" t="s">
        <v>50</v>
      </c>
      <c r="X154" s="86"/>
    </row>
    <row r="155" spans="1:28" ht="57.75" customHeight="1" x14ac:dyDescent="0.25">
      <c r="A155" s="63"/>
      <c r="B155" s="64"/>
      <c r="C155" s="1" t="s">
        <v>12</v>
      </c>
      <c r="D155" s="2">
        <f>D148+D149</f>
        <v>8.6</v>
      </c>
      <c r="E155" s="2">
        <f t="shared" ref="E155:G155" si="72">E148+E149</f>
        <v>4</v>
      </c>
      <c r="F155" s="2">
        <f t="shared" si="72"/>
        <v>0</v>
      </c>
      <c r="G155" s="2">
        <f t="shared" si="72"/>
        <v>0</v>
      </c>
      <c r="H155" s="44"/>
      <c r="I155" s="44"/>
      <c r="J155" s="44"/>
      <c r="K155" s="44"/>
      <c r="L155" s="44"/>
      <c r="M155" s="44"/>
      <c r="N155" s="44"/>
      <c r="O155" s="44"/>
      <c r="P155" s="44"/>
      <c r="Q155" s="44"/>
      <c r="R155" s="44"/>
      <c r="S155" s="44"/>
      <c r="T155" s="44"/>
      <c r="U155" s="44"/>
      <c r="V155" s="44"/>
      <c r="W155" s="17" t="s">
        <v>20</v>
      </c>
      <c r="X155" s="17"/>
    </row>
    <row r="156" spans="1:28" s="31" customFormat="1" ht="43.5" customHeight="1" x14ac:dyDescent="0.25">
      <c r="A156" s="20"/>
      <c r="B156" s="10" t="s">
        <v>18</v>
      </c>
      <c r="C156" s="82" t="s">
        <v>13</v>
      </c>
      <c r="D156" s="93">
        <f>D157+D158</f>
        <v>229825.30000000002</v>
      </c>
      <c r="E156" s="93">
        <f t="shared" ref="E156:G156" si="73">E157+E158</f>
        <v>229820.7</v>
      </c>
      <c r="F156" s="93">
        <f t="shared" si="73"/>
        <v>26777.100000000002</v>
      </c>
      <c r="G156" s="93">
        <f t="shared" si="73"/>
        <v>18616.900000000001</v>
      </c>
      <c r="H156" s="93" t="e">
        <f>H157+#REF!+H158</f>
        <v>#REF!</v>
      </c>
      <c r="I156" s="93" t="e">
        <f>I157+#REF!+I158</f>
        <v>#REF!</v>
      </c>
      <c r="J156" s="93" t="e">
        <f>J157+#REF!+J158</f>
        <v>#REF!</v>
      </c>
      <c r="K156" s="93" t="e">
        <f>K157+#REF!+K158</f>
        <v>#REF!</v>
      </c>
      <c r="L156" s="93" t="e">
        <f>L157+#REF!+L158</f>
        <v>#REF!</v>
      </c>
      <c r="M156" s="93" t="e">
        <f>M157+#REF!+M158</f>
        <v>#REF!</v>
      </c>
      <c r="N156" s="93" t="e">
        <f>N157+#REF!+N158</f>
        <v>#REF!</v>
      </c>
      <c r="O156" s="93" t="e">
        <f>O157+#REF!+O158</f>
        <v>#REF!</v>
      </c>
      <c r="P156" s="93" t="e">
        <f>P157+#REF!+P158</f>
        <v>#REF!</v>
      </c>
      <c r="Q156" s="93" t="e">
        <f>Q157+#REF!+Q158</f>
        <v>#REF!</v>
      </c>
      <c r="R156" s="93" t="e">
        <f>R157+#REF!+R158</f>
        <v>#REF!</v>
      </c>
      <c r="S156" s="93" t="e">
        <f>S157+#REF!+S158</f>
        <v>#REF!</v>
      </c>
      <c r="T156" s="93" t="e">
        <f>T157+#REF!+T158</f>
        <v>#REF!</v>
      </c>
      <c r="U156" s="93" t="e">
        <f>U157+#REF!+U158</f>
        <v>#REF!</v>
      </c>
      <c r="V156" s="93" t="e">
        <f>V157+#REF!+V158</f>
        <v>#REF!</v>
      </c>
      <c r="W156" s="40" t="s">
        <v>162</v>
      </c>
      <c r="X156" s="41"/>
      <c r="Y156" s="94"/>
      <c r="Z156" s="94"/>
      <c r="AA156" s="94"/>
      <c r="AB156" s="94"/>
    </row>
    <row r="157" spans="1:28" s="31" customFormat="1" ht="46.5" customHeight="1" x14ac:dyDescent="0.25">
      <c r="A157" s="24"/>
      <c r="B157" s="45"/>
      <c r="C157" s="1" t="s">
        <v>33</v>
      </c>
      <c r="D157" s="2">
        <f>D35+D40+D92+D116+D123+D131+D136+D140+D154</f>
        <v>164568.30000000002</v>
      </c>
      <c r="E157" s="2">
        <f t="shared" ref="E157:G157" si="74">E35+E40+E92+E116+E123+E131+E136+E140+E154</f>
        <v>161467.5</v>
      </c>
      <c r="F157" s="2">
        <f t="shared" si="74"/>
        <v>22679.600000000002</v>
      </c>
      <c r="G157" s="2">
        <f t="shared" si="74"/>
        <v>14519.400000000001</v>
      </c>
      <c r="H157" s="2" t="e">
        <f>H35+H40+#REF!+#REF!+H89+#REF!+H116+#REF!+#REF!+H136+H141+#REF!+#REF!+#REF!+#REF!+0.1</f>
        <v>#REF!</v>
      </c>
      <c r="I157" s="2" t="e">
        <f>I35+I40+#REF!+#REF!+I89+#REF!+I116+#REF!+#REF!+I136+I141+#REF!+#REF!+#REF!+#REF!+0.1</f>
        <v>#REF!</v>
      </c>
      <c r="J157" s="2" t="e">
        <f>J35+J40+#REF!+#REF!+J89+#REF!+J116+#REF!+#REF!+J136+J141+#REF!+#REF!+#REF!+#REF!+0.1</f>
        <v>#REF!</v>
      </c>
      <c r="K157" s="2" t="e">
        <f>K35+K40+#REF!+#REF!+K89+#REF!+K116+#REF!+#REF!+K136+K141+#REF!+#REF!+#REF!+#REF!+0.1</f>
        <v>#REF!</v>
      </c>
      <c r="L157" s="2" t="e">
        <f>L35+L40+#REF!+#REF!+L89+#REF!+L116+#REF!+#REF!+L136+L141+#REF!+#REF!+#REF!+#REF!+0.1</f>
        <v>#REF!</v>
      </c>
      <c r="M157" s="2" t="e">
        <f>M35+M40+#REF!+#REF!+M89+#REF!+M116+#REF!+#REF!+M136+M141+#REF!+#REF!+#REF!+#REF!+0.1</f>
        <v>#REF!</v>
      </c>
      <c r="N157" s="2" t="e">
        <f>N35+N40+#REF!+#REF!+N89+#REF!+N116+#REF!+#REF!+N136+N141+#REF!+#REF!+#REF!+#REF!+0.1</f>
        <v>#REF!</v>
      </c>
      <c r="O157" s="2" t="e">
        <f>O35+O40+#REF!+#REF!+O89+#REF!+O116+#REF!+#REF!+O136+O141+#REF!+#REF!+#REF!+#REF!+0.1</f>
        <v>#REF!</v>
      </c>
      <c r="P157" s="2" t="e">
        <f>P35+P40+#REF!+#REF!+P89+#REF!+P116+#REF!+#REF!+P136+P141+#REF!+#REF!+#REF!+#REF!+0.1</f>
        <v>#REF!</v>
      </c>
      <c r="Q157" s="2" t="e">
        <f>Q35+Q40+#REF!+#REF!+Q89+#REF!+Q116+#REF!+#REF!+Q136+Q141+#REF!+#REF!+#REF!+#REF!+0.1</f>
        <v>#REF!</v>
      </c>
      <c r="R157" s="2" t="e">
        <f>R35+R40+#REF!+#REF!+R89+#REF!+R116+#REF!+#REF!+R136+R141+#REF!+#REF!+#REF!+#REF!+0.1</f>
        <v>#REF!</v>
      </c>
      <c r="S157" s="2" t="e">
        <f>S35+S40+#REF!+#REF!+S89+#REF!+S116+#REF!+#REF!+S136+S141+#REF!+#REF!+#REF!+#REF!+0.1</f>
        <v>#REF!</v>
      </c>
      <c r="T157" s="2" t="e">
        <f>T35+T40+#REF!+#REF!+T89+#REF!+T116+#REF!+#REF!+T136+T141+#REF!+#REF!+#REF!+#REF!+0.1</f>
        <v>#REF!</v>
      </c>
      <c r="U157" s="2" t="e">
        <f>U35+U40+#REF!+#REF!+U89+#REF!+U116+#REF!+#REF!+U136+U141+#REF!+#REF!+#REF!+#REF!+0.1</f>
        <v>#REF!</v>
      </c>
      <c r="V157" s="2" t="e">
        <f>V35+V40+#REF!+#REF!+V89+#REF!+V116+#REF!+#REF!+V136+V141+#REF!+#REF!+#REF!+#REF!+0.1</f>
        <v>#REF!</v>
      </c>
      <c r="W157" s="95" t="s">
        <v>163</v>
      </c>
      <c r="X157" s="96"/>
    </row>
    <row r="158" spans="1:28" s="31" customFormat="1" ht="47.25" x14ac:dyDescent="0.25">
      <c r="A158" s="97"/>
      <c r="B158" s="13"/>
      <c r="C158" s="1" t="s">
        <v>12</v>
      </c>
      <c r="D158" s="2">
        <f>D36+D93+D132+D155</f>
        <v>65256.999999999993</v>
      </c>
      <c r="E158" s="2">
        <f t="shared" ref="E158:G158" si="75">E36+E93+E132+E155</f>
        <v>68353.2</v>
      </c>
      <c r="F158" s="2">
        <f t="shared" si="75"/>
        <v>4097.5</v>
      </c>
      <c r="G158" s="2">
        <f t="shared" si="75"/>
        <v>4097.5</v>
      </c>
      <c r="H158" s="2" t="e">
        <f>H36+#REF!+#REF!+H90+#REF!+#REF!+#REF!+#REF!+#REF!</f>
        <v>#REF!</v>
      </c>
      <c r="I158" s="2" t="e">
        <f>I36+#REF!+#REF!+I90+#REF!+#REF!+#REF!+#REF!+#REF!</f>
        <v>#REF!</v>
      </c>
      <c r="J158" s="2" t="e">
        <f>J36+#REF!+#REF!+J90+#REF!+#REF!+#REF!+#REF!+#REF!</f>
        <v>#REF!</v>
      </c>
      <c r="K158" s="2" t="e">
        <f>K36+#REF!+#REF!+K90+#REF!+#REF!+#REF!+#REF!+#REF!</f>
        <v>#REF!</v>
      </c>
      <c r="L158" s="2" t="e">
        <f>L36+#REF!+#REF!+L90+#REF!+#REF!+#REF!+#REF!+#REF!</f>
        <v>#REF!</v>
      </c>
      <c r="M158" s="2" t="e">
        <f>M36+#REF!+#REF!+M90+#REF!+#REF!+#REF!+#REF!+#REF!</f>
        <v>#REF!</v>
      </c>
      <c r="N158" s="2" t="e">
        <f>N36+#REF!+#REF!+N90+#REF!+#REF!+#REF!+#REF!+#REF!</f>
        <v>#REF!</v>
      </c>
      <c r="O158" s="2" t="e">
        <f>O36+#REF!+#REF!+O90+#REF!+#REF!+#REF!+#REF!+#REF!</f>
        <v>#REF!</v>
      </c>
      <c r="P158" s="2" t="e">
        <f>P36+#REF!+#REF!+P90+#REF!+#REF!+#REF!+#REF!+#REF!</f>
        <v>#REF!</v>
      </c>
      <c r="Q158" s="2" t="e">
        <f>Q36+#REF!+#REF!+Q90+#REF!+#REF!+#REF!+#REF!+#REF!</f>
        <v>#REF!</v>
      </c>
      <c r="R158" s="2" t="e">
        <f>R36+#REF!+#REF!+R90+#REF!+#REF!+#REF!+#REF!+#REF!</f>
        <v>#REF!</v>
      </c>
      <c r="S158" s="2" t="e">
        <f>S36+#REF!+#REF!+S90+#REF!+#REF!+#REF!+#REF!+#REF!</f>
        <v>#REF!</v>
      </c>
      <c r="T158" s="2" t="e">
        <f>T36+#REF!+#REF!+T90+#REF!+#REF!+#REF!+#REF!+#REF!</f>
        <v>#REF!</v>
      </c>
      <c r="U158" s="2" t="e">
        <f>U36+#REF!+#REF!+U90+#REF!+#REF!+#REF!+#REF!+#REF!</f>
        <v>#REF!</v>
      </c>
      <c r="V158" s="2" t="e">
        <f>V36+#REF!+#REF!+V90+#REF!+#REF!+#REF!+#REF!+#REF!</f>
        <v>#REF!</v>
      </c>
      <c r="W158" s="95" t="s">
        <v>164</v>
      </c>
      <c r="X158" s="96"/>
    </row>
    <row r="159" spans="1:28" s="31" customFormat="1" x14ac:dyDescent="0.25">
      <c r="A159" s="98"/>
      <c r="B159" s="99"/>
      <c r="C159" s="100"/>
      <c r="D159" s="101"/>
      <c r="E159" s="101"/>
      <c r="F159" s="101"/>
      <c r="G159" s="101"/>
      <c r="H159" s="102"/>
      <c r="I159" s="102"/>
      <c r="J159" s="102"/>
      <c r="K159" s="102"/>
      <c r="L159" s="102"/>
      <c r="M159" s="102"/>
      <c r="N159" s="102"/>
      <c r="O159" s="102"/>
      <c r="P159" s="102"/>
      <c r="Q159" s="102"/>
      <c r="R159" s="102"/>
      <c r="S159" s="102"/>
      <c r="T159" s="102"/>
      <c r="U159" s="102"/>
      <c r="V159" s="102"/>
      <c r="W159" s="103"/>
      <c r="X159" s="103"/>
    </row>
    <row r="160" spans="1:28" s="31" customFormat="1" x14ac:dyDescent="0.25">
      <c r="A160" s="98"/>
      <c r="B160" s="99"/>
      <c r="C160" s="100"/>
      <c r="D160" s="101"/>
      <c r="E160" s="101"/>
      <c r="F160" s="101"/>
      <c r="G160" s="101"/>
      <c r="H160" s="102"/>
      <c r="I160" s="102"/>
      <c r="J160" s="102"/>
      <c r="K160" s="102"/>
      <c r="L160" s="102"/>
      <c r="M160" s="102"/>
      <c r="N160" s="102"/>
      <c r="O160" s="102"/>
      <c r="P160" s="102"/>
      <c r="Q160" s="102"/>
      <c r="R160" s="102"/>
      <c r="S160" s="102"/>
      <c r="T160" s="102"/>
      <c r="U160" s="102"/>
      <c r="V160" s="102"/>
      <c r="W160" s="103"/>
      <c r="X160" s="103"/>
    </row>
    <row r="161" spans="1:24" s="31" customFormat="1" x14ac:dyDescent="0.25">
      <c r="A161" s="98"/>
      <c r="B161" s="99"/>
      <c r="C161" s="100"/>
      <c r="D161" s="101"/>
      <c r="E161" s="101"/>
      <c r="F161" s="101"/>
      <c r="G161" s="101"/>
      <c r="H161" s="102"/>
      <c r="I161" s="102"/>
      <c r="J161" s="102"/>
      <c r="K161" s="102"/>
      <c r="L161" s="102"/>
      <c r="M161" s="102"/>
      <c r="N161" s="102"/>
      <c r="O161" s="102"/>
      <c r="P161" s="102"/>
      <c r="Q161" s="102"/>
      <c r="R161" s="102"/>
      <c r="S161" s="102"/>
      <c r="T161" s="102"/>
      <c r="U161" s="102"/>
      <c r="V161" s="102"/>
      <c r="W161" s="103"/>
      <c r="X161" s="103"/>
    </row>
    <row r="162" spans="1:24" x14ac:dyDescent="0.25">
      <c r="D162" s="31"/>
      <c r="E162" s="31"/>
      <c r="F162" s="31"/>
      <c r="G162" s="31"/>
    </row>
    <row r="194" spans="1:75" x14ac:dyDescent="0.25">
      <c r="BV194" s="4">
        <v>410</v>
      </c>
      <c r="BW194" s="4">
        <v>140</v>
      </c>
    </row>
    <row r="195" spans="1:75" x14ac:dyDescent="0.25">
      <c r="A195" s="4" t="s">
        <v>99</v>
      </c>
    </row>
    <row r="197" spans="1:75" x14ac:dyDescent="0.25">
      <c r="A197" s="4" t="s">
        <v>100</v>
      </c>
      <c r="C197" s="4" t="s">
        <v>101</v>
      </c>
    </row>
  </sheetData>
  <mergeCells count="204">
    <mergeCell ref="B133:X133"/>
    <mergeCell ref="W134:X134"/>
    <mergeCell ref="W135:X135"/>
    <mergeCell ref="W154:X154"/>
    <mergeCell ref="W145:X145"/>
    <mergeCell ref="W146:X146"/>
    <mergeCell ref="W147:X147"/>
    <mergeCell ref="W148:X148"/>
    <mergeCell ref="A51:A53"/>
    <mergeCell ref="B51:B53"/>
    <mergeCell ref="B64:B66"/>
    <mergeCell ref="A64:A66"/>
    <mergeCell ref="W108:X108"/>
    <mergeCell ref="W70:X70"/>
    <mergeCell ref="A122:A123"/>
    <mergeCell ref="B122:B123"/>
    <mergeCell ref="A106:X106"/>
    <mergeCell ref="W119:X119"/>
    <mergeCell ref="W122:X122"/>
    <mergeCell ref="W123:X123"/>
    <mergeCell ref="W64:X64"/>
    <mergeCell ref="A54:X54"/>
    <mergeCell ref="B109:B110"/>
    <mergeCell ref="W45:X45"/>
    <mergeCell ref="W61:X61"/>
    <mergeCell ref="A34:A36"/>
    <mergeCell ref="A32:A33"/>
    <mergeCell ref="W34:X34"/>
    <mergeCell ref="B34:B36"/>
    <mergeCell ref="W32:X32"/>
    <mergeCell ref="W33:X33"/>
    <mergeCell ref="B14:B15"/>
    <mergeCell ref="A14:A15"/>
    <mergeCell ref="W44:X44"/>
    <mergeCell ref="A42:X42"/>
    <mergeCell ref="W6:X7"/>
    <mergeCell ref="B32:B33"/>
    <mergeCell ref="W19:X19"/>
    <mergeCell ref="W18:X18"/>
    <mergeCell ref="B28:X28"/>
    <mergeCell ref="W29:X29"/>
    <mergeCell ref="W30:X30"/>
    <mergeCell ref="B25:B27"/>
    <mergeCell ref="W25:X25"/>
    <mergeCell ref="W26:X26"/>
    <mergeCell ref="W27:X27"/>
    <mergeCell ref="B8:X8"/>
    <mergeCell ref="B9:X9"/>
    <mergeCell ref="W10:X10"/>
    <mergeCell ref="W12:X12"/>
    <mergeCell ref="W13:X13"/>
    <mergeCell ref="B16:X16"/>
    <mergeCell ref="W17:X17"/>
    <mergeCell ref="W14:X14"/>
    <mergeCell ref="W15:X15"/>
    <mergeCell ref="A1:G1"/>
    <mergeCell ref="A2:G2"/>
    <mergeCell ref="A3:G3"/>
    <mergeCell ref="A4:G4"/>
    <mergeCell ref="A6:A7"/>
    <mergeCell ref="B6:B7"/>
    <mergeCell ref="C6:C7"/>
    <mergeCell ref="D6:D7"/>
    <mergeCell ref="E6:E7"/>
    <mergeCell ref="F6:G6"/>
    <mergeCell ref="A156:A158"/>
    <mergeCell ref="B156:B158"/>
    <mergeCell ref="W156:X156"/>
    <mergeCell ref="W157:X157"/>
    <mergeCell ref="W158:X158"/>
    <mergeCell ref="W40:X40"/>
    <mergeCell ref="A135:A136"/>
    <mergeCell ref="B135:B136"/>
    <mergeCell ref="W132:X132"/>
    <mergeCell ref="W130:X130"/>
    <mergeCell ref="W131:X131"/>
    <mergeCell ref="W129:X129"/>
    <mergeCell ref="A130:A132"/>
    <mergeCell ref="W128:X128"/>
    <mergeCell ref="W48:X48"/>
    <mergeCell ref="A39:A40"/>
    <mergeCell ref="W49:X49"/>
    <mergeCell ref="A109:A110"/>
    <mergeCell ref="W96:X96"/>
    <mergeCell ref="W88:X88"/>
    <mergeCell ref="W89:X89"/>
    <mergeCell ref="W90:X90"/>
    <mergeCell ref="W47:X47"/>
    <mergeCell ref="W57:X57"/>
    <mergeCell ref="W20:X20"/>
    <mergeCell ref="W98:X98"/>
    <mergeCell ref="W97:X97"/>
    <mergeCell ref="W77:X77"/>
    <mergeCell ref="W66:X66"/>
    <mergeCell ref="W59:X59"/>
    <mergeCell ref="W55:X55"/>
    <mergeCell ref="W11:X11"/>
    <mergeCell ref="W43:X43"/>
    <mergeCell ref="A95:X95"/>
    <mergeCell ref="A98:A99"/>
    <mergeCell ref="B37:X37"/>
    <mergeCell ref="W38:X38"/>
    <mergeCell ref="B41:X41"/>
    <mergeCell ref="W63:X63"/>
    <mergeCell ref="W50:X50"/>
    <mergeCell ref="W52:X52"/>
    <mergeCell ref="W51:X51"/>
    <mergeCell ref="W62:X62"/>
    <mergeCell ref="W53:X53"/>
    <mergeCell ref="W56:X56"/>
    <mergeCell ref="W58:X58"/>
    <mergeCell ref="W46:X46"/>
    <mergeCell ref="W60:X60"/>
    <mergeCell ref="W21:X21"/>
    <mergeCell ref="W31:X31"/>
    <mergeCell ref="W78:X78"/>
    <mergeCell ref="W68:X68"/>
    <mergeCell ref="W116:X116"/>
    <mergeCell ref="W120:X120"/>
    <mergeCell ref="W115:X115"/>
    <mergeCell ref="W127:X127"/>
    <mergeCell ref="B124:X124"/>
    <mergeCell ref="W118:X118"/>
    <mergeCell ref="W65:X65"/>
    <mergeCell ref="A67:X67"/>
    <mergeCell ref="W69:X69"/>
    <mergeCell ref="W109:X109"/>
    <mergeCell ref="A100:X100"/>
    <mergeCell ref="W105:X105"/>
    <mergeCell ref="W107:X107"/>
    <mergeCell ref="W110:X110"/>
    <mergeCell ref="W121:X121"/>
    <mergeCell ref="A115:A116"/>
    <mergeCell ref="W74:X74"/>
    <mergeCell ref="W35:X35"/>
    <mergeCell ref="W36:X36"/>
    <mergeCell ref="A25:A27"/>
    <mergeCell ref="W22:X22"/>
    <mergeCell ref="W23:X23"/>
    <mergeCell ref="W24:X24"/>
    <mergeCell ref="A71:X71"/>
    <mergeCell ref="W79:X79"/>
    <mergeCell ref="W72:X72"/>
    <mergeCell ref="W73:X73"/>
    <mergeCell ref="A139:A142"/>
    <mergeCell ref="B139:B142"/>
    <mergeCell ref="W125:X125"/>
    <mergeCell ref="W126:X126"/>
    <mergeCell ref="W140:X140"/>
    <mergeCell ref="W142:X142"/>
    <mergeCell ref="W99:X99"/>
    <mergeCell ref="B117:X117"/>
    <mergeCell ref="W141:X141"/>
    <mergeCell ref="B39:B40"/>
    <mergeCell ref="W39:X39"/>
    <mergeCell ref="B115:B116"/>
    <mergeCell ref="B137:X137"/>
    <mergeCell ref="A88:A90"/>
    <mergeCell ref="B88:B90"/>
    <mergeCell ref="A69:A70"/>
    <mergeCell ref="B69:B70"/>
    <mergeCell ref="B98:B99"/>
    <mergeCell ref="W85:X85"/>
    <mergeCell ref="W86:X86"/>
    <mergeCell ref="W87:X87"/>
    <mergeCell ref="A91:A93"/>
    <mergeCell ref="B91:B93"/>
    <mergeCell ref="W92:X92"/>
    <mergeCell ref="W93:X93"/>
    <mergeCell ref="W75:X75"/>
    <mergeCell ref="W76:X76"/>
    <mergeCell ref="W80:X80"/>
    <mergeCell ref="B78:B80"/>
    <mergeCell ref="A78:A80"/>
    <mergeCell ref="A81:X81"/>
    <mergeCell ref="W82:X82"/>
    <mergeCell ref="W83:X83"/>
    <mergeCell ref="W84:X84"/>
    <mergeCell ref="W91:X91"/>
    <mergeCell ref="B94:X94"/>
    <mergeCell ref="W149:X149"/>
    <mergeCell ref="W150:X150"/>
    <mergeCell ref="W151:X151"/>
    <mergeCell ref="A153:A155"/>
    <mergeCell ref="B153:B155"/>
    <mergeCell ref="W153:X153"/>
    <mergeCell ref="W155:X155"/>
    <mergeCell ref="W101:X101"/>
    <mergeCell ref="W102:X102"/>
    <mergeCell ref="W103:X103"/>
    <mergeCell ref="W104:X104"/>
    <mergeCell ref="A111:X111"/>
    <mergeCell ref="W112:X112"/>
    <mergeCell ref="A113:A114"/>
    <mergeCell ref="B113:B114"/>
    <mergeCell ref="W113:X113"/>
    <mergeCell ref="W114:X114"/>
    <mergeCell ref="B143:X143"/>
    <mergeCell ref="B130:B132"/>
    <mergeCell ref="W152:X152"/>
    <mergeCell ref="W138:X138"/>
    <mergeCell ref="W136:X136"/>
    <mergeCell ref="W139:X139"/>
    <mergeCell ref="W144:X144"/>
  </mergeCells>
  <pageMargins left="0.78740157480314965" right="0.39370078740157483" top="0.59055118110236227" bottom="0.59055118110236227" header="0.31496062992125984" footer="0.31496062992125984"/>
  <pageSetup paperSize="9" scale="52" fitToHeight="1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отчёт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2020-05-15T12:17:43Z</dcterms:modified>
</cp:coreProperties>
</file>