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705" windowWidth="15120" windowHeight="7410"/>
  </bookViews>
  <sheets>
    <sheet name="отчёт" sheetId="12" r:id="rId1"/>
  </sheets>
  <calcPr calcId="145621"/>
</workbook>
</file>

<file path=xl/calcChain.xml><?xml version="1.0" encoding="utf-8"?>
<calcChain xmlns="http://schemas.openxmlformats.org/spreadsheetml/2006/main">
  <c r="E175" i="12" l="1"/>
  <c r="E174" i="12" s="1"/>
  <c r="F175" i="12"/>
  <c r="F174" i="12" s="1"/>
  <c r="G175" i="12"/>
  <c r="G174" i="12" s="1"/>
  <c r="H175" i="12"/>
  <c r="H174" i="12" s="1"/>
  <c r="I175" i="12"/>
  <c r="I174" i="12" s="1"/>
  <c r="J175" i="12"/>
  <c r="J174" i="12" s="1"/>
  <c r="K175" i="12"/>
  <c r="K174" i="12" s="1"/>
  <c r="L175" i="12"/>
  <c r="L174" i="12" s="1"/>
  <c r="M175" i="12"/>
  <c r="M174" i="12" s="1"/>
  <c r="N175" i="12"/>
  <c r="N174" i="12" s="1"/>
  <c r="O175" i="12"/>
  <c r="O174" i="12" s="1"/>
  <c r="P175" i="12"/>
  <c r="P174" i="12" s="1"/>
  <c r="Q175" i="12"/>
  <c r="Q174" i="12" s="1"/>
  <c r="R175" i="12"/>
  <c r="R174" i="12" s="1"/>
  <c r="S175" i="12"/>
  <c r="S174" i="12" s="1"/>
  <c r="T175" i="12"/>
  <c r="T174" i="12" s="1"/>
  <c r="U175" i="12"/>
  <c r="U174" i="12" s="1"/>
  <c r="V175" i="12"/>
  <c r="V174" i="12" s="1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V176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V177" i="12"/>
  <c r="D174" i="12"/>
  <c r="D176" i="12"/>
  <c r="E172" i="12"/>
  <c r="F172" i="12"/>
  <c r="G172" i="12"/>
  <c r="D172" i="12"/>
  <c r="E100" i="12"/>
  <c r="E99" i="12" s="1"/>
  <c r="F100" i="12"/>
  <c r="F99" i="12" s="1"/>
  <c r="G100" i="12"/>
  <c r="G99" i="12" s="1"/>
  <c r="E101" i="12"/>
  <c r="F101" i="12"/>
  <c r="G101" i="12"/>
  <c r="E102" i="12"/>
  <c r="F102" i="12"/>
  <c r="G102" i="12"/>
  <c r="D99" i="12"/>
  <c r="H102" i="12"/>
  <c r="I102" i="12"/>
  <c r="J102" i="12"/>
  <c r="K102" i="12"/>
  <c r="L102" i="12"/>
  <c r="M102" i="12"/>
  <c r="N102" i="12"/>
  <c r="O102" i="12"/>
  <c r="P102" i="12"/>
  <c r="Q102" i="12"/>
  <c r="R102" i="12"/>
  <c r="S102" i="12"/>
  <c r="T102" i="12"/>
  <c r="U102" i="12"/>
  <c r="V102" i="12"/>
  <c r="D102" i="12"/>
  <c r="E77" i="12"/>
  <c r="F77" i="12"/>
  <c r="G77" i="12"/>
  <c r="D77" i="12"/>
  <c r="E84" i="12"/>
  <c r="F84" i="12"/>
  <c r="G84" i="12"/>
  <c r="E85" i="12"/>
  <c r="E83" i="12" s="1"/>
  <c r="F85" i="12"/>
  <c r="F83" i="12" s="1"/>
  <c r="G85" i="12"/>
  <c r="G83" i="12" s="1"/>
  <c r="E86" i="12"/>
  <c r="F86" i="12"/>
  <c r="G86" i="12"/>
  <c r="D83" i="12"/>
  <c r="D84" i="12"/>
  <c r="E37" i="12"/>
  <c r="F37" i="12"/>
  <c r="G37" i="12"/>
  <c r="D37" i="12"/>
  <c r="E29" i="12"/>
  <c r="F29" i="12"/>
  <c r="G29" i="12"/>
  <c r="D29" i="12"/>
  <c r="E120" i="12" l="1"/>
  <c r="E133" i="12" s="1"/>
  <c r="F120" i="12"/>
  <c r="F133" i="12" s="1"/>
  <c r="G120" i="12"/>
  <c r="D120" i="12"/>
  <c r="D133" i="12" s="1"/>
  <c r="E112" i="12"/>
  <c r="F112" i="12"/>
  <c r="G112" i="12"/>
  <c r="D112" i="12"/>
  <c r="E111" i="12"/>
  <c r="F111" i="12"/>
  <c r="F110" i="12" s="1"/>
  <c r="G111" i="12"/>
  <c r="D111" i="12"/>
  <c r="E107" i="12"/>
  <c r="F107" i="12"/>
  <c r="G107" i="12"/>
  <c r="D107" i="12"/>
  <c r="E98" i="12"/>
  <c r="F98" i="12"/>
  <c r="G98" i="12"/>
  <c r="D98" i="12"/>
  <c r="E97" i="12"/>
  <c r="F97" i="12"/>
  <c r="G97" i="12"/>
  <c r="D97" i="12"/>
  <c r="E70" i="12"/>
  <c r="F70" i="12"/>
  <c r="G70" i="12"/>
  <c r="D70" i="12"/>
  <c r="E69" i="12"/>
  <c r="F69" i="12"/>
  <c r="G69" i="12"/>
  <c r="D69" i="12"/>
  <c r="E62" i="12"/>
  <c r="F62" i="12"/>
  <c r="G62" i="12"/>
  <c r="D62" i="12"/>
  <c r="E55" i="12"/>
  <c r="F55" i="12"/>
  <c r="G55" i="12"/>
  <c r="D55" i="12"/>
  <c r="G133" i="12" l="1"/>
  <c r="G110" i="12"/>
  <c r="E173" i="12"/>
  <c r="F173" i="12"/>
  <c r="G173" i="12"/>
  <c r="D173" i="12"/>
  <c r="E157" i="12"/>
  <c r="E156" i="12" s="1"/>
  <c r="F157" i="12"/>
  <c r="F156" i="12" s="1"/>
  <c r="G157" i="12"/>
  <c r="G156" i="12" s="1"/>
  <c r="D157" i="12"/>
  <c r="D156" i="12" s="1"/>
  <c r="E153" i="12"/>
  <c r="F153" i="12"/>
  <c r="G153" i="12"/>
  <c r="D153" i="12"/>
  <c r="E149" i="12"/>
  <c r="F149" i="12"/>
  <c r="G149" i="12"/>
  <c r="E148" i="12"/>
  <c r="F148" i="12"/>
  <c r="G148" i="12"/>
  <c r="D149" i="12"/>
  <c r="D148" i="12"/>
  <c r="E143" i="12"/>
  <c r="F143" i="12"/>
  <c r="G143" i="12"/>
  <c r="D143" i="12"/>
  <c r="E140" i="12"/>
  <c r="F140" i="12"/>
  <c r="G140" i="12"/>
  <c r="D140" i="12"/>
  <c r="E130" i="12"/>
  <c r="E129" i="12" s="1"/>
  <c r="F130" i="12"/>
  <c r="G130" i="12"/>
  <c r="D130" i="12"/>
  <c r="D129" i="12" s="1"/>
  <c r="G129" i="12"/>
  <c r="F129" i="12"/>
  <c r="V129" i="12"/>
  <c r="U129" i="12"/>
  <c r="T129" i="12"/>
  <c r="S129" i="12"/>
  <c r="R129" i="12"/>
  <c r="Q129" i="12"/>
  <c r="P129" i="12"/>
  <c r="O129" i="12"/>
  <c r="N129" i="12"/>
  <c r="M129" i="12"/>
  <c r="L129" i="12"/>
  <c r="K129" i="12"/>
  <c r="J129" i="12"/>
  <c r="I129" i="12"/>
  <c r="H129" i="12"/>
  <c r="H125" i="12"/>
  <c r="I125" i="12"/>
  <c r="J125" i="12"/>
  <c r="K125" i="12"/>
  <c r="L125" i="12"/>
  <c r="M125" i="12"/>
  <c r="N125" i="12"/>
  <c r="O125" i="12"/>
  <c r="P125" i="12"/>
  <c r="Q125" i="12"/>
  <c r="R125" i="12"/>
  <c r="S125" i="12"/>
  <c r="T125" i="12"/>
  <c r="U125" i="12"/>
  <c r="V125" i="12"/>
  <c r="E126" i="12"/>
  <c r="E125" i="12" s="1"/>
  <c r="F126" i="12"/>
  <c r="F125" i="12" s="1"/>
  <c r="G126" i="12"/>
  <c r="G125" i="12" s="1"/>
  <c r="D126" i="12"/>
  <c r="D125" i="12" s="1"/>
  <c r="E121" i="12"/>
  <c r="E119" i="12" s="1"/>
  <c r="F121" i="12"/>
  <c r="F119" i="12" s="1"/>
  <c r="G121" i="12"/>
  <c r="G119" i="12" s="1"/>
  <c r="D121" i="12"/>
  <c r="D119" i="12" s="1"/>
  <c r="E110" i="12"/>
  <c r="D110" i="12"/>
  <c r="V101" i="12"/>
  <c r="U101" i="12"/>
  <c r="T101" i="12"/>
  <c r="S101" i="12"/>
  <c r="R101" i="12"/>
  <c r="Q101" i="12"/>
  <c r="P101" i="12"/>
  <c r="O101" i="12"/>
  <c r="N101" i="12"/>
  <c r="M101" i="12"/>
  <c r="L101" i="12"/>
  <c r="K101" i="12"/>
  <c r="J101" i="12"/>
  <c r="I101" i="12"/>
  <c r="H101" i="12"/>
  <c r="V100" i="12"/>
  <c r="U100" i="12"/>
  <c r="T100" i="12"/>
  <c r="S100" i="12"/>
  <c r="R100" i="12"/>
  <c r="Q100" i="12"/>
  <c r="P100" i="12"/>
  <c r="O100" i="12"/>
  <c r="N100" i="12"/>
  <c r="M100" i="12"/>
  <c r="L100" i="12"/>
  <c r="K100" i="12"/>
  <c r="J100" i="12"/>
  <c r="I100" i="12"/>
  <c r="H100" i="12"/>
  <c r="D86" i="12"/>
  <c r="D85" i="12"/>
  <c r="E74" i="12"/>
  <c r="E73" i="12" s="1"/>
  <c r="F74" i="12"/>
  <c r="F73" i="12" s="1"/>
  <c r="G74" i="12"/>
  <c r="G73" i="12" s="1"/>
  <c r="D74" i="12"/>
  <c r="D73" i="12" s="1"/>
  <c r="E56" i="12"/>
  <c r="F56" i="12"/>
  <c r="G56" i="12"/>
  <c r="D56" i="12"/>
  <c r="E44" i="12"/>
  <c r="E43" i="12" s="1"/>
  <c r="F44" i="12"/>
  <c r="F43" i="12" s="1"/>
  <c r="G44" i="12"/>
  <c r="G43" i="12" s="1"/>
  <c r="D44" i="12"/>
  <c r="D43" i="12" s="1"/>
  <c r="E30" i="12"/>
  <c r="E40" i="12" s="1"/>
  <c r="F30" i="12"/>
  <c r="F40" i="12" s="1"/>
  <c r="G30" i="12"/>
  <c r="G40" i="12" s="1"/>
  <c r="D30" i="12"/>
  <c r="D40" i="12" s="1"/>
  <c r="E15" i="12"/>
  <c r="E14" i="12" s="1"/>
  <c r="F15" i="12"/>
  <c r="F14" i="12" s="1"/>
  <c r="G15" i="12"/>
  <c r="G14" i="12" s="1"/>
  <c r="D15" i="12"/>
  <c r="D14" i="12" s="1"/>
  <c r="D171" i="12" l="1"/>
  <c r="F171" i="12"/>
  <c r="G171" i="12"/>
  <c r="E171" i="12"/>
  <c r="D132" i="12"/>
  <c r="F132" i="12"/>
  <c r="G132" i="12"/>
  <c r="E132" i="12"/>
  <c r="E96" i="12"/>
  <c r="D101" i="12"/>
  <c r="D177" i="12" s="1"/>
  <c r="D100" i="12"/>
  <c r="D96" i="12"/>
  <c r="G96" i="12"/>
  <c r="F96" i="12"/>
  <c r="D68" i="12"/>
  <c r="F68" i="12"/>
  <c r="G68" i="12"/>
  <c r="E68" i="12"/>
  <c r="G39" i="12"/>
  <c r="E39" i="12"/>
  <c r="D39" i="12"/>
  <c r="F39" i="12"/>
  <c r="G131" i="12" l="1"/>
  <c r="E131" i="12"/>
  <c r="F131" i="12"/>
  <c r="D131" i="12"/>
  <c r="D175" i="12"/>
  <c r="H112" i="12"/>
  <c r="I112" i="12"/>
  <c r="J112" i="12"/>
  <c r="K112" i="12"/>
  <c r="L112" i="12"/>
  <c r="M112" i="12"/>
  <c r="N112" i="12"/>
  <c r="O112" i="12"/>
  <c r="P112" i="12"/>
  <c r="Q112" i="12"/>
  <c r="R112" i="12"/>
  <c r="S112" i="12"/>
  <c r="T112" i="12"/>
  <c r="U112" i="12"/>
  <c r="V112" i="12"/>
  <c r="H158" i="12"/>
  <c r="I158" i="12"/>
  <c r="J158" i="12"/>
  <c r="K158" i="12"/>
  <c r="L158" i="12"/>
  <c r="M158" i="12"/>
  <c r="N158" i="12"/>
  <c r="O158" i="12"/>
  <c r="P158" i="12"/>
  <c r="Q158" i="12"/>
  <c r="R158" i="12"/>
  <c r="S158" i="12"/>
  <c r="T158" i="12"/>
  <c r="U158" i="12"/>
  <c r="V158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V159" i="12"/>
  <c r="D159" i="12"/>
  <c r="E139" i="12" l="1"/>
  <c r="F139" i="12"/>
  <c r="G139" i="12"/>
  <c r="D139" i="12"/>
  <c r="G147" i="12" l="1"/>
  <c r="F147" i="12"/>
  <c r="E147" i="12"/>
  <c r="H132" i="12" l="1"/>
  <c r="I132" i="12"/>
  <c r="J132" i="12"/>
  <c r="K132" i="12"/>
  <c r="L132" i="12"/>
  <c r="M132" i="12"/>
  <c r="N132" i="12"/>
  <c r="O132" i="12"/>
  <c r="P132" i="12"/>
  <c r="Q132" i="12"/>
  <c r="R132" i="12"/>
  <c r="S132" i="12"/>
  <c r="T132" i="12"/>
  <c r="U132" i="12"/>
  <c r="V132" i="12"/>
  <c r="F54" i="12" l="1"/>
  <c r="G54" i="12"/>
  <c r="E54" i="12"/>
  <c r="D147" i="12"/>
  <c r="F38" i="12" l="1"/>
  <c r="G38" i="12"/>
  <c r="E38" i="12"/>
  <c r="D54" i="12"/>
  <c r="H152" i="12" l="1"/>
  <c r="I152" i="12"/>
  <c r="J152" i="12"/>
  <c r="K152" i="12"/>
  <c r="L152" i="12"/>
  <c r="M152" i="12"/>
  <c r="N152" i="12"/>
  <c r="O152" i="12"/>
  <c r="P152" i="12"/>
  <c r="Q152" i="12"/>
  <c r="R152" i="12"/>
  <c r="S152" i="12"/>
  <c r="T152" i="12"/>
  <c r="U152" i="12"/>
  <c r="V152" i="12"/>
  <c r="E152" i="12"/>
  <c r="F152" i="12"/>
  <c r="G152" i="12"/>
  <c r="D152" i="12"/>
  <c r="G28" i="12" l="1"/>
  <c r="D28" i="12"/>
  <c r="H15" i="12"/>
  <c r="H29" i="12" s="1"/>
  <c r="I15" i="12"/>
  <c r="I29" i="12" s="1"/>
  <c r="J15" i="12"/>
  <c r="J29" i="12" s="1"/>
  <c r="K15" i="12"/>
  <c r="K29" i="12" s="1"/>
  <c r="L15" i="12"/>
  <c r="L29" i="12" s="1"/>
  <c r="M15" i="12"/>
  <c r="M29" i="12" s="1"/>
  <c r="N15" i="12"/>
  <c r="N29" i="12" s="1"/>
  <c r="O15" i="12"/>
  <c r="O29" i="12" s="1"/>
  <c r="P15" i="12"/>
  <c r="P29" i="12" s="1"/>
  <c r="Q15" i="12"/>
  <c r="Q29" i="12" s="1"/>
  <c r="R15" i="12"/>
  <c r="R29" i="12" s="1"/>
  <c r="S15" i="12"/>
  <c r="S29" i="12" s="1"/>
  <c r="T15" i="12"/>
  <c r="T29" i="12" s="1"/>
  <c r="U15" i="12"/>
  <c r="U29" i="12" s="1"/>
  <c r="V15" i="12"/>
  <c r="V29" i="12" s="1"/>
  <c r="F28" i="12" l="1"/>
  <c r="E28" i="12"/>
  <c r="D38" i="12" l="1"/>
</calcChain>
</file>

<file path=xl/sharedStrings.xml><?xml version="1.0" encoding="utf-8"?>
<sst xmlns="http://schemas.openxmlformats.org/spreadsheetml/2006/main" count="442" uniqueCount="228">
  <si>
    <t>Источник финансирования</t>
  </si>
  <si>
    <t>№ п/п</t>
  </si>
  <si>
    <t xml:space="preserve">о реализации  муниципальных программ, </t>
  </si>
  <si>
    <t>Отчёт</t>
  </si>
  <si>
    <t>Мероприятия*</t>
  </si>
  <si>
    <t xml:space="preserve">Утвержденный объем финансирования </t>
  </si>
  <si>
    <t>Лимиты</t>
  </si>
  <si>
    <t>Исполнено</t>
  </si>
  <si>
    <t>произведённые кассовые расходы</t>
  </si>
  <si>
    <t xml:space="preserve">фактическое финансирование  </t>
  </si>
  <si>
    <t>Развитие информационной системы управления муниципальными финансами</t>
  </si>
  <si>
    <t>Всего по программе</t>
  </si>
  <si>
    <t>бюджет Мурманской области</t>
  </si>
  <si>
    <t>Всего, в т.ч.</t>
  </si>
  <si>
    <t>Всего по подпрограмме</t>
  </si>
  <si>
    <t>тыс. руб.</t>
  </si>
  <si>
    <t>Комплекс мероприятий, направленных на развитие массового спорта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</si>
  <si>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</si>
  <si>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Всего по муниципальным программам</t>
  </si>
  <si>
    <r>
      <t xml:space="preserve">Оценка выполнения </t>
    </r>
    <r>
      <rPr>
        <sz val="11.5"/>
        <color theme="1"/>
        <rFont val="Times New Roman"/>
        <family val="1"/>
        <charset val="204"/>
      </rPr>
      <t>(краткое описание исполнения программы; либо причины неисполнения)</t>
    </r>
  </si>
  <si>
    <t xml:space="preserve">Исполнено на 0,0%. </t>
  </si>
  <si>
    <t>Исполнено на 0,0%</t>
  </si>
  <si>
    <t>Расходы на выплаты спортсменам, судьям, привлекаемым для участия в физкультурно-спортивных мероприятиях</t>
  </si>
  <si>
    <t>Всего:</t>
  </si>
  <si>
    <t xml:space="preserve">Исполнено на 100%. </t>
  </si>
  <si>
    <t xml:space="preserve">Исполнено на 95,0%. </t>
  </si>
  <si>
    <t>Муниципальная программа "Развитие и повышение качества человеческого потенциала" на 2020-2022 годы</t>
  </si>
  <si>
    <t>Подпрограмма 1 "Физическая культура и спорт города Кола"</t>
  </si>
  <si>
    <t>Субсидия на предоставление гранта НКО на организацию физкультурно-оздровительной работы с населением</t>
  </si>
  <si>
    <t>Содержание и ремонт объектов спорта городской инфраструктуры г. Кола</t>
  </si>
  <si>
    <t>бюджет г. Кола</t>
  </si>
  <si>
    <t>Подпрограмма 2 "Культура города Кола"</t>
  </si>
  <si>
    <t>Проведение городских праздничных и культурноо-досуговых мероприятий</t>
  </si>
  <si>
    <t>Предоставление субсидий социально ориентированным  некоммерческим организациям в целях организации и проведения массовых мероприятий с жителями города Колы</t>
  </si>
  <si>
    <t>Расходы на изготовление полиграфической продукции к празднованию юбилея города Колы</t>
  </si>
  <si>
    <t xml:space="preserve">Обеспечение деятельности городской библиотеки </t>
  </si>
  <si>
    <t xml:space="preserve"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</t>
  </si>
  <si>
    <t>Расходы бюджета города Колы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</si>
  <si>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Обеспечение деятельности МБУК "Музей истории города Колы"</t>
  </si>
  <si>
    <t>бюджет  Мурманской области</t>
  </si>
  <si>
    <t>Исполнено на 18,9%</t>
  </si>
  <si>
    <t>Подпрограмма 3 "Развитие потенциала молодёжи города Колы"</t>
  </si>
  <si>
    <t>Проведение мероприятий по работе с детьми и молодёжью</t>
  </si>
  <si>
    <t>Проведение мероприятий по временному трудоустройству несовершеннолетних граждан в возрасте от 16 до 18 лет в летний период и свободное от основной учёбы время</t>
  </si>
  <si>
    <t>Методическое обеспечение мероприятий (разработка, изготовление, размещение наглядной агитации по профилактике здорового ообраза жизни)</t>
  </si>
  <si>
    <t>Муниципальная программа "Экологическая безопасность города Колы"</t>
  </si>
  <si>
    <t>Ликвидация несанкционированных свалок на территории  муниципального образования городское поселение Кола</t>
  </si>
  <si>
    <t>Муниципальная программа "Обеспечение комфртных условий проживания населения города Кола" на 2020-2024 годы</t>
  </si>
  <si>
    <t>Подпрограмма 1 "Комплексное благоустройство города" на 2015-2020 годы</t>
  </si>
  <si>
    <t>Снос ветхих, аварийных зданий и сооружений, незаконных построоек</t>
  </si>
  <si>
    <t xml:space="preserve">Санитарное содержание и ремонт городских объектов </t>
  </si>
  <si>
    <t>Содержание мест захоронения, организация ритуальных услуг</t>
  </si>
  <si>
    <t>Мероприятия по озеленению территории города</t>
  </si>
  <si>
    <t>Расходы на уличное освещение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</si>
  <si>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</si>
  <si>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Расходы бюджета города Колы на осуществление деятельности по отлову и содержанию животных без владельцев</t>
  </si>
  <si>
    <t>Содержание, ремонт, восстановление технико-эксплуатационных качеств элементов обустройства дорог</t>
  </si>
  <si>
    <t>Обеспечение безопасности движения  на автомобильных дорогах общего пользования местного значения</t>
  </si>
  <si>
    <t>Обслуживание и ремонт светофорных объектов</t>
  </si>
  <si>
    <t>Региональный проект "Жилье"</t>
  </si>
  <si>
    <t>Субсидии на планировку территорий,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</si>
  <si>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Обеспечение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</si>
  <si>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Региональный проект "Дорожная сеть"</t>
  </si>
  <si>
    <t xml:space="preserve">Расходы бюджета города Колы на финансовое обеспечение дорожной деятельности в рамках реализации национального проекта "Безопасные и качественные автомобильные дороги" 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</si>
  <si>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</si>
  <si>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 xml:space="preserve">Подпрограмма 3 "Обеспечение доступной среды для инвалидов на территории города Кола" </t>
  </si>
  <si>
    <t>Реализация мероприятий по обеспечению доступности городских объектов для инвалидов</t>
  </si>
  <si>
    <t xml:space="preserve">Подпрограмма 4 "Формирование современной городской среды" </t>
  </si>
  <si>
    <t>Благоустройство дворовых территорий</t>
  </si>
  <si>
    <t>Региональный проект "Формирование комфортной городской среды"</t>
  </si>
  <si>
    <t>Благоустройство территории общего пользования "Общественно-досуговая зона по улице Поморской в городе Коле"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</si>
  <si>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</si>
  <si>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</si>
  <si>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Расходы бюджета города Колы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</si>
  <si>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Фё</t>
  </si>
  <si>
    <t>ъ</t>
  </si>
  <si>
    <t>+</t>
  </si>
  <si>
    <t xml:space="preserve"> </t>
  </si>
  <si>
    <t>ПРОЬБЮ.87НЕЕНГРШЮЖ.э</t>
  </si>
  <si>
    <t xml:space="preserve">Подпрограмма 5 "Содержание и ремонт многоквартирных домов в городе Кола" </t>
  </si>
  <si>
    <t>Субсидия на финансирование услуг и (или) работ по капитальному ремонту общего имущества в многоквартирных домах</t>
  </si>
  <si>
    <t>Оплата взносов за капитальный ремонт муниципального жилищного фонда</t>
  </si>
  <si>
    <t>Субсидия юридическим лицам и индивидуальным предпринимателям, осуществляющим деятельность по управлению многоквартирными домами или привлекаемым к выполнению работ в рамках задач по управлению многоквартирными домами, в целях поддержки местных инициатив, на территории городского поселения Кола Кольского района</t>
  </si>
  <si>
    <t>Субсидия 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</si>
  <si>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Расходы бюджета г. Колы на оплату взносов на капитальный ремонт за муниципальный жилой фонд </t>
  </si>
  <si>
    <t>Расходы бюджета города Колы на реализацию проектов по поддержке местных инициатив</t>
  </si>
  <si>
    <t>Муниципальная программа "Обеспечение эффективного функционирования городского хозяйства" на 2020-2023 годы</t>
  </si>
  <si>
    <t xml:space="preserve">Подпрограмма 1 "Комплексное развитие систем коммунальной инфраструктуры города Кола" </t>
  </si>
  <si>
    <t>Внесение изменений в схемы теплоснабжения, водоснабжения и водоотведения</t>
  </si>
  <si>
    <t>Развитие системы обращения с коммунальными отходами</t>
  </si>
  <si>
    <t>Подпрограмма 2 "Подготовка объектов и систем жизнеобеспечения к работе в отопительный период на территории города Кола"</t>
  </si>
  <si>
    <t>Разработка проектной и проектно-сметной документации, экспертиза проектной и проектно-сметной документации объектов коммунальной инфраструктуры</t>
  </si>
  <si>
    <t>Содержание модульных электрических тепловых пунктов и наружных сетей</t>
  </si>
  <si>
    <t>Расходы на возмещение тепловых потерь, возникающих в тепловых сетях, находящихся в муниципальной собственности, в связи с организацией теплоснабжения и горячего водоснабжения населения</t>
  </si>
  <si>
    <t>Подпрограмма 3 "Управление городским хозяйством"</t>
  </si>
  <si>
    <t xml:space="preserve">Расходы на содержание муниципального учреждения </t>
  </si>
  <si>
    <t>Подпрограмма 4 "Энергосбережение"</t>
  </si>
  <si>
    <t>Реализация мероприятий по энергосбережению</t>
  </si>
  <si>
    <t>Муниципальная программа "Управление муниципальным имуществом города Кола" на 2020-2025 годы</t>
  </si>
  <si>
    <t>Текущий ремонт муниципального жилищного фонда (жилых домов, квартир, квартир, комнат, нежилых помещений)</t>
  </si>
  <si>
    <t>Оценка недвижимости, признание прав и регулирование отношений по муниципальной собственности</t>
  </si>
  <si>
    <t>Оплата жилищно-коммунальных услуг за пустующий муниципальный жилищный фонд и нежилые помещения</t>
  </si>
  <si>
    <t>Содержание и ремонт объектов муниципальной собственности</t>
  </si>
  <si>
    <t>Муниципальная программа "Обеспечение жильём молодых семей города Кола" на 2020 -2022 годы</t>
  </si>
  <si>
    <t xml:space="preserve">Реализации мероприятий по обеспечению жильем молодых семей </t>
  </si>
  <si>
    <t>Мероприятия по предоставлению социальных выплат многодетным семьям для строительства жилья на предоставленных на безвозмездной основе земельных участках за счет средств местного бюджета</t>
  </si>
  <si>
    <t>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</si>
  <si>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Софинансирование мероприятий по предоставлению социальных выплат многодетным семьям для строительства жилья на предоставленных на безвозмездной основе земельных участках за счет средств местного бюджета</t>
  </si>
  <si>
    <t>Исполнено на 93,6%</t>
  </si>
  <si>
    <t>Муниципальная программа "Управление земельными ресурсами города Кола" на 2020-2025 гг.</t>
  </si>
  <si>
    <t>Проведение землеустроительных работ</t>
  </si>
  <si>
    <t xml:space="preserve">Муниципальная программа "Управление муниципальными финансами города Кола" </t>
  </si>
  <si>
    <t>Муниципальная программа "Муниципальное управление города Кола" на 2020-2022 годы</t>
  </si>
  <si>
    <t>Выплаты пенсии за выслугу лет лицам, замещавшим должности муниципальной службы в муниципальном образовании городское поселение Кола</t>
  </si>
  <si>
    <t>Реализация мероприятий, направленных на предупреждение коррупции на уровне органов местного самоуправления</t>
  </si>
  <si>
    <t>Расходы на обеспечение деятельности муниципальных учреждений на выполнение муниципальных функций (материально-техническое обеспечение)</t>
  </si>
  <si>
    <t>Расходы на публикацию муниципальных правовых актов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</si>
  <si>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</si>
  <si>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</si>
  <si>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Расходы бюджета города Колы на техническое сопровождение программного обеспечения "Система автоматизированного рабочего места муниципального образования"</t>
  </si>
  <si>
    <t>Разработка и корректировка градостроительной документации</t>
  </si>
  <si>
    <t>Разработка проектов застройки отдельных кварталов, земельных участков, предоставленных многодетным семьям, и для строительства ИЖС</t>
  </si>
  <si>
    <t xml:space="preserve">Исполнено на 0,3%. </t>
  </si>
  <si>
    <t xml:space="preserve">действующих в муниципальном образовании г. Кола </t>
  </si>
  <si>
    <t>Мероприятия по капитальному и текущему ремонту объектов культуры</t>
  </si>
  <si>
    <t>Закупка мебели для музейных экспонатов</t>
  </si>
  <si>
    <t>Выполнение работ  по оценке технического состояния ровности асфальтобетонного покрытия после проведения ремонтных работ</t>
  </si>
  <si>
    <t>Исполнено на 28,4%</t>
  </si>
  <si>
    <t>Исполнено на 20,1%</t>
  </si>
  <si>
    <t>Исполнено на 14,6%</t>
  </si>
  <si>
    <t>Техническое обследование многоквартирных домов</t>
  </si>
  <si>
    <t xml:space="preserve">Субсидия бюджетам муниципальных образований на реализацию проектов по поддержке местных инициатив </t>
  </si>
  <si>
    <t>Исполнено на 8,6%</t>
  </si>
  <si>
    <t>Региональный проект "Жильё"</t>
  </si>
  <si>
    <t>Субсдии на планировку территории, формирование (образование) земельных участков, предоставленных на безвозмездной основе многодтным семьям, и обеспечение их объектами коммунальной и дорожной инфраструктуры</t>
  </si>
  <si>
    <t>Расходы бюджета города Колы на планировку территории,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</si>
  <si>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Расходы бюджета города Колы на подготовку к отопительному периоду</t>
  </si>
  <si>
    <t>Субсидии бюджетам муниципальных образований на подготовку к отопительному периоду</t>
  </si>
  <si>
    <t>Всего</t>
  </si>
  <si>
    <t xml:space="preserve"> Исполнено на 1,4%. </t>
  </si>
  <si>
    <t>Исполнено на 1,4%</t>
  </si>
  <si>
    <t xml:space="preserve">за 3 квартал 2020 года </t>
  </si>
  <si>
    <t>Иные межбюджетные трансферты из бюджета Кольского района на поддержку музейной деятельности</t>
  </si>
  <si>
    <t>Расходы на выплату по оплате труда несовершеннолетним гражданам в возрасте от 14 до 18 лет в летний период и свободное от основной учёбы время</t>
  </si>
  <si>
    <t>Исполнено на 70,8%</t>
  </si>
  <si>
    <t>Исполнено на 30%</t>
  </si>
  <si>
    <t>Исполнено на 36,9%</t>
  </si>
  <si>
    <t xml:space="preserve">Исполнено на 39,8%. </t>
  </si>
  <si>
    <t xml:space="preserve">Исполнено на 87,3%. </t>
  </si>
  <si>
    <t xml:space="preserve">Исполнено на 75,0%. </t>
  </si>
  <si>
    <t xml:space="preserve">Исполнено на 74,9%. </t>
  </si>
  <si>
    <t xml:space="preserve">Исполнено на 63,8%. </t>
  </si>
  <si>
    <t>Исполнено на 81,8%</t>
  </si>
  <si>
    <t>Исполнено на 82,1%</t>
  </si>
  <si>
    <t>Исполнено на 75,0%</t>
  </si>
  <si>
    <t>Исполнено на 75,9%</t>
  </si>
  <si>
    <t>Исполнено на 33,7%</t>
  </si>
  <si>
    <t xml:space="preserve">Подпрограмма 2 "Содержание и ремонт улично-дрожной сети города Кола" </t>
  </si>
  <si>
    <t>Иные межбюджетные трансферты из бюджета Кольского района на реализацию регионального проекта "Формирование комфортной городской среды"</t>
  </si>
  <si>
    <t>бюджет Кольского района</t>
  </si>
  <si>
    <t>Исполнено на 51,3%</t>
  </si>
  <si>
    <t>Исполнено на 63,5%</t>
  </si>
  <si>
    <t>Исполнено на 56,4%</t>
  </si>
  <si>
    <t>Исполнено на 66,5%</t>
  </si>
  <si>
    <t>Исполнено на 51,8%</t>
  </si>
  <si>
    <t>Исполнено на 52,7%</t>
  </si>
  <si>
    <t>Исполнено на 100%</t>
  </si>
  <si>
    <t>Исполнено на 39,3%</t>
  </si>
  <si>
    <t xml:space="preserve">Исполнено на 72,5% </t>
  </si>
  <si>
    <t xml:space="preserve">Исполнено на 27,6% </t>
  </si>
  <si>
    <t>Исполнено на 62,7%</t>
  </si>
  <si>
    <t>Исполнено на 39,8%</t>
  </si>
  <si>
    <t>Исполнено на 77,7%</t>
  </si>
  <si>
    <t>Исполнено на 27,6%</t>
  </si>
  <si>
    <t>Исполнено на 40,5%</t>
  </si>
  <si>
    <t>Исполнено на 29,9%</t>
  </si>
  <si>
    <t>Исполнено на 15,2%</t>
  </si>
  <si>
    <t>Исполнено на 34,5%</t>
  </si>
  <si>
    <t>Исполнено на 59,2%</t>
  </si>
  <si>
    <t>Исполнено на 75,2%</t>
  </si>
  <si>
    <t>Исполнено на 36,2%</t>
  </si>
  <si>
    <t>Исполнено на 26,6%</t>
  </si>
  <si>
    <t>Исполнено на 39,6%</t>
  </si>
  <si>
    <t>Исполнено на 69,9%</t>
  </si>
  <si>
    <t>Исполнено на 64,3%</t>
  </si>
  <si>
    <t>Исполнено на 64,5%</t>
  </si>
  <si>
    <t>Исполнено на 64,4%</t>
  </si>
  <si>
    <t>Исполнено на 76,6%</t>
  </si>
  <si>
    <t>Исполнено на 81,5%</t>
  </si>
  <si>
    <t>Исполнено на 39,1%</t>
  </si>
  <si>
    <t>Исполнено на 48,6%</t>
  </si>
  <si>
    <t>Исполнено на 47,7%</t>
  </si>
  <si>
    <t xml:space="preserve">Исполнено на 52,0%. </t>
  </si>
  <si>
    <t xml:space="preserve">Исполнено на 29,9%. </t>
  </si>
  <si>
    <t xml:space="preserve">Исполнено на 56,0%. </t>
  </si>
  <si>
    <t xml:space="preserve">Исполнено на 24,8%. </t>
  </si>
  <si>
    <t xml:space="preserve">Исполнено на 55,3%. </t>
  </si>
  <si>
    <t xml:space="preserve">Исполнено на 84,9%. </t>
  </si>
  <si>
    <t xml:space="preserve">Исполнено на 77,9%. </t>
  </si>
  <si>
    <t>Расходы на выплату единовременного денежного поощрения при присвоении звания почётного гражданина города Колы</t>
  </si>
  <si>
    <t xml:space="preserve">Исполнено на 69,3%. </t>
  </si>
  <si>
    <t xml:space="preserve">Исполнено на 31,6%. </t>
  </si>
  <si>
    <t xml:space="preserve">Исполнено на 2,3%. </t>
  </si>
  <si>
    <t xml:space="preserve">Исполнено на 30,4%. </t>
  </si>
  <si>
    <t xml:space="preserve">Исполнено на 33,3%. </t>
  </si>
  <si>
    <t xml:space="preserve">Исполнено на 43,4%. </t>
  </si>
  <si>
    <t>Исполнено на 43,5%</t>
  </si>
  <si>
    <t xml:space="preserve">Исполнено на 16,3%. </t>
  </si>
  <si>
    <t xml:space="preserve">Исполнено на 99,0%. </t>
  </si>
  <si>
    <t xml:space="preserve">Исполнено на 89,2%. </t>
  </si>
  <si>
    <t xml:space="preserve">Исполнено на 84,6%. </t>
  </si>
  <si>
    <t xml:space="preserve">Исполнено на 85,2%. </t>
  </si>
  <si>
    <t xml:space="preserve">Исполнено на 75,9%. </t>
  </si>
  <si>
    <t>Исполнено на 85,4%</t>
  </si>
  <si>
    <t xml:space="preserve">Исполнено на 85,9%. </t>
  </si>
  <si>
    <t xml:space="preserve">Исполнено на 49,5%. </t>
  </si>
  <si>
    <t xml:space="preserve">Исполнено на 62,2%. </t>
  </si>
  <si>
    <t xml:space="preserve">Исполнено на 30,3%. </t>
  </si>
  <si>
    <t xml:space="preserve">Исполнено на 39,4%. </t>
  </si>
  <si>
    <t>Исполнено на 51,0%</t>
  </si>
  <si>
    <t>Исполнено на 63,1%</t>
  </si>
  <si>
    <t>Исполнено на 63,0%</t>
  </si>
  <si>
    <t>Исполнено на 57,6%</t>
  </si>
  <si>
    <t>Исполнено на 57,44%</t>
  </si>
  <si>
    <t>Исполнено на 58,6%</t>
  </si>
  <si>
    <t>Исполнено на 53,9%</t>
  </si>
  <si>
    <t>Исполнено на 56,1%</t>
  </si>
  <si>
    <t>Исполнено на 54,1%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</si>
</sst>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.5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165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3" fillId="2" borderId="1" xfId="0" applyFont="1" applyFill="1" applyBorder="1"/>
    <xf numFmtId="49" fontId="4" fillId="2" borderId="1" xfId="0" applyNumberFormat="1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/>
    <xf numFmtId="49" fontId="4" fillId="2" borderId="1" xfId="0" applyNumberFormat="1" applyFont="1" applyFill="1" applyBorder="1"/>
    <xf numFmtId="0" fontId="4" fillId="2" borderId="0" xfId="0" applyFont="1" applyFill="1"/>
    <xf numFmtId="0" fontId="4" fillId="2" borderId="1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5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/>
    <xf numFmtId="0" fontId="10" fillId="2" borderId="1" xfId="0" applyFont="1" applyFill="1" applyBorder="1" applyAlignment="1">
      <alignment horizontal="left" vertical="top" wrapText="1"/>
    </xf>
    <xf numFmtId="0" fontId="13" fillId="2" borderId="8" xfId="0" applyFont="1" applyFill="1" applyBorder="1" applyAlignment="1"/>
    <xf numFmtId="0" fontId="4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/>
    <xf numFmtId="0" fontId="2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/>
    <xf numFmtId="49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17"/>
  <sheetViews>
    <sheetView tabSelected="1" zoomScale="110" zoomScaleNormal="110" workbookViewId="0">
      <selection sqref="A1:XFD1048576"/>
    </sheetView>
  </sheetViews>
  <sheetFormatPr defaultRowHeight="15.75" x14ac:dyDescent="0.25"/>
  <cols>
    <col min="1" max="1" width="5.85546875" style="2" customWidth="1"/>
    <col min="2" max="2" width="47" style="2" customWidth="1"/>
    <col min="3" max="3" width="19.5703125" style="2" customWidth="1"/>
    <col min="4" max="4" width="20.140625" style="2" customWidth="1"/>
    <col min="5" max="5" width="14.140625" style="2" customWidth="1"/>
    <col min="6" max="6" width="19.7109375" style="2" customWidth="1"/>
    <col min="7" max="7" width="17.5703125" style="2" customWidth="1"/>
    <col min="8" max="22" width="0" style="2" hidden="1" customWidth="1"/>
    <col min="23" max="23" width="9.140625" style="3"/>
    <col min="24" max="24" width="13.5703125" style="3" customWidth="1"/>
    <col min="25" max="28" width="10.5703125" style="2" bestFit="1" customWidth="1"/>
    <col min="29" max="16384" width="9.140625" style="2"/>
  </cols>
  <sheetData>
    <row r="1" spans="1:24" ht="18.75" x14ac:dyDescent="0.3">
      <c r="A1" s="107" t="s">
        <v>3</v>
      </c>
      <c r="B1" s="107"/>
      <c r="C1" s="107"/>
      <c r="D1" s="107"/>
      <c r="E1" s="107"/>
      <c r="F1" s="107"/>
      <c r="G1" s="107"/>
    </row>
    <row r="2" spans="1:24" ht="18.75" x14ac:dyDescent="0.3">
      <c r="A2" s="107" t="s">
        <v>2</v>
      </c>
      <c r="B2" s="107"/>
      <c r="C2" s="107"/>
      <c r="D2" s="107"/>
      <c r="E2" s="107"/>
      <c r="F2" s="107"/>
      <c r="G2" s="107"/>
    </row>
    <row r="3" spans="1:24" ht="18.75" x14ac:dyDescent="0.3">
      <c r="A3" s="107" t="s">
        <v>123</v>
      </c>
      <c r="B3" s="107"/>
      <c r="C3" s="107"/>
      <c r="D3" s="107"/>
      <c r="E3" s="107"/>
      <c r="F3" s="107"/>
      <c r="G3" s="107"/>
    </row>
    <row r="4" spans="1:24" ht="18.75" x14ac:dyDescent="0.3">
      <c r="A4" s="107" t="s">
        <v>141</v>
      </c>
      <c r="B4" s="107"/>
      <c r="C4" s="107"/>
      <c r="D4" s="107"/>
      <c r="E4" s="107"/>
      <c r="F4" s="107"/>
      <c r="G4" s="107"/>
    </row>
    <row r="5" spans="1:24" x14ac:dyDescent="0.25">
      <c r="A5" s="4"/>
      <c r="X5" s="5" t="s">
        <v>15</v>
      </c>
    </row>
    <row r="6" spans="1:24" ht="15.75" customHeight="1" x14ac:dyDescent="0.25">
      <c r="A6" s="108" t="s">
        <v>1</v>
      </c>
      <c r="B6" s="79" t="s">
        <v>4</v>
      </c>
      <c r="C6" s="79" t="s">
        <v>0</v>
      </c>
      <c r="D6" s="61" t="s">
        <v>5</v>
      </c>
      <c r="E6" s="79" t="s">
        <v>6</v>
      </c>
      <c r="F6" s="108" t="s">
        <v>7</v>
      </c>
      <c r="G6" s="108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109" t="s">
        <v>19</v>
      </c>
      <c r="X6" s="109"/>
    </row>
    <row r="7" spans="1:24" ht="60.75" customHeight="1" x14ac:dyDescent="0.25">
      <c r="A7" s="108"/>
      <c r="B7" s="79"/>
      <c r="C7" s="79"/>
      <c r="D7" s="103"/>
      <c r="E7" s="79"/>
      <c r="F7" s="47" t="s">
        <v>9</v>
      </c>
      <c r="G7" s="47" t="s">
        <v>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109"/>
      <c r="X7" s="109"/>
    </row>
    <row r="8" spans="1:24" ht="24.75" customHeight="1" x14ac:dyDescent="0.25">
      <c r="A8" s="47">
        <v>1</v>
      </c>
      <c r="B8" s="79" t="s">
        <v>26</v>
      </c>
      <c r="C8" s="79"/>
      <c r="D8" s="79"/>
      <c r="E8" s="79"/>
      <c r="F8" s="79"/>
      <c r="G8" s="79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1:24" ht="32.25" customHeight="1" x14ac:dyDescent="0.25">
      <c r="A9" s="6"/>
      <c r="B9" s="79" t="s">
        <v>27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</row>
    <row r="10" spans="1:24" ht="52.5" customHeight="1" x14ac:dyDescent="0.25">
      <c r="A10" s="7"/>
      <c r="B10" s="50" t="s">
        <v>16</v>
      </c>
      <c r="C10" s="50" t="s">
        <v>30</v>
      </c>
      <c r="D10" s="1">
        <v>422</v>
      </c>
      <c r="E10" s="1">
        <v>422</v>
      </c>
      <c r="F10" s="1">
        <v>298.89999999999998</v>
      </c>
      <c r="G10" s="1">
        <v>298.89999999999998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57" t="s">
        <v>144</v>
      </c>
      <c r="X10" s="57"/>
    </row>
    <row r="11" spans="1:24" ht="52.5" customHeight="1" x14ac:dyDescent="0.25">
      <c r="A11" s="7"/>
      <c r="B11" s="50" t="s">
        <v>22</v>
      </c>
      <c r="C11" s="50" t="s">
        <v>30</v>
      </c>
      <c r="D11" s="1">
        <v>110</v>
      </c>
      <c r="E11" s="1">
        <v>110</v>
      </c>
      <c r="F11" s="1">
        <v>0</v>
      </c>
      <c r="G11" s="1">
        <v>0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57" t="s">
        <v>21</v>
      </c>
      <c r="X11" s="57"/>
    </row>
    <row r="12" spans="1:24" ht="54.75" customHeight="1" x14ac:dyDescent="0.25">
      <c r="A12" s="7"/>
      <c r="B12" s="50" t="s">
        <v>28</v>
      </c>
      <c r="C12" s="50" t="s">
        <v>30</v>
      </c>
      <c r="D12" s="1">
        <v>90</v>
      </c>
      <c r="E12" s="1">
        <v>90</v>
      </c>
      <c r="F12" s="1">
        <v>0</v>
      </c>
      <c r="G12" s="1">
        <v>0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57" t="s">
        <v>21</v>
      </c>
      <c r="X12" s="57"/>
    </row>
    <row r="13" spans="1:24" ht="54.75" customHeight="1" x14ac:dyDescent="0.25">
      <c r="A13" s="8"/>
      <c r="B13" s="9" t="s">
        <v>29</v>
      </c>
      <c r="C13" s="50" t="s">
        <v>30</v>
      </c>
      <c r="D13" s="1">
        <v>1000</v>
      </c>
      <c r="E13" s="1">
        <v>1000</v>
      </c>
      <c r="F13" s="1">
        <v>300</v>
      </c>
      <c r="G13" s="1">
        <v>300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57" t="s">
        <v>145</v>
      </c>
      <c r="X13" s="57"/>
    </row>
    <row r="14" spans="1:24" ht="42" customHeight="1" x14ac:dyDescent="0.25">
      <c r="A14" s="82"/>
      <c r="B14" s="61" t="s">
        <v>14</v>
      </c>
      <c r="C14" s="47" t="s">
        <v>13</v>
      </c>
      <c r="D14" s="10">
        <f>D15</f>
        <v>1622</v>
      </c>
      <c r="E14" s="10">
        <f t="shared" ref="E14:G14" si="0">E15</f>
        <v>1622</v>
      </c>
      <c r="F14" s="10">
        <f t="shared" si="0"/>
        <v>598.9</v>
      </c>
      <c r="G14" s="10">
        <f t="shared" si="0"/>
        <v>598.9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64" t="s">
        <v>146</v>
      </c>
      <c r="X14" s="64"/>
    </row>
    <row r="15" spans="1:24" ht="48" customHeight="1" x14ac:dyDescent="0.25">
      <c r="A15" s="83"/>
      <c r="B15" s="71"/>
      <c r="C15" s="50" t="s">
        <v>30</v>
      </c>
      <c r="D15" s="1">
        <f>D10+D11+D12+D13</f>
        <v>1622</v>
      </c>
      <c r="E15" s="1">
        <f t="shared" ref="E15:G15" si="1">E10+E11+E12+E13</f>
        <v>1622</v>
      </c>
      <c r="F15" s="1">
        <f t="shared" si="1"/>
        <v>598.9</v>
      </c>
      <c r="G15" s="1">
        <f t="shared" si="1"/>
        <v>598.9</v>
      </c>
      <c r="H15" s="1" t="e">
        <f>H10+H12+#REF!+#REF!+#REF!+#REF!+#REF!</f>
        <v>#REF!</v>
      </c>
      <c r="I15" s="1" t="e">
        <f>I10+I12+#REF!+#REF!+#REF!+#REF!+#REF!</f>
        <v>#REF!</v>
      </c>
      <c r="J15" s="1" t="e">
        <f>J10+J12+#REF!+#REF!+#REF!+#REF!+#REF!</f>
        <v>#REF!</v>
      </c>
      <c r="K15" s="1" t="e">
        <f>K10+K12+#REF!+#REF!+#REF!+#REF!+#REF!</f>
        <v>#REF!</v>
      </c>
      <c r="L15" s="1" t="e">
        <f>L10+L12+#REF!+#REF!+#REF!+#REF!+#REF!</f>
        <v>#REF!</v>
      </c>
      <c r="M15" s="1" t="e">
        <f>M10+M12+#REF!+#REF!+#REF!+#REF!+#REF!</f>
        <v>#REF!</v>
      </c>
      <c r="N15" s="1" t="e">
        <f>N10+N12+#REF!+#REF!+#REF!+#REF!+#REF!</f>
        <v>#REF!</v>
      </c>
      <c r="O15" s="1" t="e">
        <f>O10+O12+#REF!+#REF!+#REF!+#REF!+#REF!</f>
        <v>#REF!</v>
      </c>
      <c r="P15" s="1" t="e">
        <f>P10+P12+#REF!+#REF!+#REF!+#REF!+#REF!</f>
        <v>#REF!</v>
      </c>
      <c r="Q15" s="1" t="e">
        <f>Q10+Q12+#REF!+#REF!+#REF!+#REF!+#REF!</f>
        <v>#REF!</v>
      </c>
      <c r="R15" s="1" t="e">
        <f>R10+R12+#REF!+#REF!+#REF!+#REF!+#REF!</f>
        <v>#REF!</v>
      </c>
      <c r="S15" s="1" t="e">
        <f>S10+S12+#REF!+#REF!+#REF!+#REF!+#REF!</f>
        <v>#REF!</v>
      </c>
      <c r="T15" s="1" t="e">
        <f>T10+T12+#REF!+#REF!+#REF!+#REF!+#REF!</f>
        <v>#REF!</v>
      </c>
      <c r="U15" s="1" t="e">
        <f>U10+U12+#REF!+#REF!+#REF!+#REF!+#REF!</f>
        <v>#REF!</v>
      </c>
      <c r="V15" s="1" t="e">
        <f>V10+V12+#REF!+#REF!+#REF!+#REF!+#REF!</f>
        <v>#REF!</v>
      </c>
      <c r="W15" s="57" t="s">
        <v>146</v>
      </c>
      <c r="X15" s="57"/>
    </row>
    <row r="16" spans="1:24" ht="32.25" customHeight="1" x14ac:dyDescent="0.25">
      <c r="A16" s="11"/>
      <c r="B16" s="79" t="s">
        <v>31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</row>
    <row r="17" spans="1:24" ht="87" customHeight="1" x14ac:dyDescent="0.25">
      <c r="A17" s="7"/>
      <c r="B17" s="50" t="s">
        <v>32</v>
      </c>
      <c r="C17" s="50" t="s">
        <v>30</v>
      </c>
      <c r="D17" s="1">
        <v>1894</v>
      </c>
      <c r="E17" s="1">
        <v>1894</v>
      </c>
      <c r="F17" s="1">
        <v>1320.2</v>
      </c>
      <c r="G17" s="1">
        <v>753.8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57" t="s">
        <v>147</v>
      </c>
      <c r="X17" s="57"/>
    </row>
    <row r="18" spans="1:24" ht="96.75" customHeight="1" x14ac:dyDescent="0.25">
      <c r="A18" s="7"/>
      <c r="B18" s="50" t="s">
        <v>33</v>
      </c>
      <c r="C18" s="50" t="s">
        <v>30</v>
      </c>
      <c r="D18" s="1">
        <v>290</v>
      </c>
      <c r="E18" s="1">
        <v>290</v>
      </c>
      <c r="F18" s="1">
        <v>290</v>
      </c>
      <c r="G18" s="1">
        <v>290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57" t="s">
        <v>24</v>
      </c>
      <c r="X18" s="57"/>
    </row>
    <row r="19" spans="1:24" ht="88.5" customHeight="1" x14ac:dyDescent="0.25">
      <c r="A19" s="7"/>
      <c r="B19" s="50" t="s">
        <v>34</v>
      </c>
      <c r="C19" s="50" t="s">
        <v>30</v>
      </c>
      <c r="D19" s="1">
        <v>1870</v>
      </c>
      <c r="E19" s="1">
        <v>1870</v>
      </c>
      <c r="F19" s="1">
        <v>1870</v>
      </c>
      <c r="G19" s="1">
        <v>1870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57" t="s">
        <v>24</v>
      </c>
      <c r="X19" s="57"/>
    </row>
    <row r="20" spans="1:24" ht="87" customHeight="1" x14ac:dyDescent="0.25">
      <c r="A20" s="7"/>
      <c r="B20" s="50" t="s">
        <v>17</v>
      </c>
      <c r="C20" s="50" t="s">
        <v>30</v>
      </c>
      <c r="D20" s="1">
        <v>137</v>
      </c>
      <c r="E20" s="1">
        <v>137</v>
      </c>
      <c r="F20" s="1">
        <v>0</v>
      </c>
      <c r="G20" s="1">
        <v>0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57" t="s">
        <v>20</v>
      </c>
      <c r="X20" s="57"/>
    </row>
    <row r="21" spans="1:24" ht="87" customHeight="1" x14ac:dyDescent="0.25">
      <c r="A21" s="7"/>
      <c r="B21" s="50" t="s">
        <v>35</v>
      </c>
      <c r="C21" s="50" t="s">
        <v>30</v>
      </c>
      <c r="D21" s="1">
        <v>6756.6</v>
      </c>
      <c r="E21" s="1">
        <v>6756.6</v>
      </c>
      <c r="F21" s="1">
        <v>5895.8</v>
      </c>
      <c r="G21" s="1">
        <v>5895.8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57" t="s">
        <v>148</v>
      </c>
      <c r="X21" s="57"/>
    </row>
    <row r="22" spans="1:24" ht="87" customHeight="1" x14ac:dyDescent="0.25">
      <c r="A22" s="7"/>
      <c r="B22" s="50" t="s">
        <v>36</v>
      </c>
      <c r="C22" s="50" t="s">
        <v>39</v>
      </c>
      <c r="D22" s="1">
        <v>765.1</v>
      </c>
      <c r="E22" s="1">
        <v>765.1</v>
      </c>
      <c r="F22" s="1">
        <v>573.79999999999995</v>
      </c>
      <c r="G22" s="1">
        <v>573.79999999999995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57" t="s">
        <v>149</v>
      </c>
      <c r="X22" s="57"/>
    </row>
    <row r="23" spans="1:24" ht="87" customHeight="1" x14ac:dyDescent="0.25">
      <c r="A23" s="7"/>
      <c r="B23" s="50" t="s">
        <v>37</v>
      </c>
      <c r="C23" s="50" t="s">
        <v>30</v>
      </c>
      <c r="D23" s="1">
        <v>40.299999999999997</v>
      </c>
      <c r="E23" s="1">
        <v>40.299999999999997</v>
      </c>
      <c r="F23" s="1">
        <v>30.2</v>
      </c>
      <c r="G23" s="1">
        <v>30.2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57" t="s">
        <v>150</v>
      </c>
      <c r="X23" s="57"/>
    </row>
    <row r="24" spans="1:24" ht="87" customHeight="1" x14ac:dyDescent="0.25">
      <c r="A24" s="7"/>
      <c r="B24" s="50" t="s">
        <v>38</v>
      </c>
      <c r="C24" s="50" t="s">
        <v>30</v>
      </c>
      <c r="D24" s="1">
        <v>1942.2</v>
      </c>
      <c r="E24" s="1">
        <v>1942.2</v>
      </c>
      <c r="F24" s="1">
        <v>1238.2</v>
      </c>
      <c r="G24" s="1">
        <v>1238.2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57" t="s">
        <v>151</v>
      </c>
      <c r="X24" s="57"/>
    </row>
    <row r="25" spans="1:24" ht="48.75" customHeight="1" x14ac:dyDescent="0.25">
      <c r="A25" s="7"/>
      <c r="B25" s="50" t="s">
        <v>124</v>
      </c>
      <c r="C25" s="50" t="s">
        <v>30</v>
      </c>
      <c r="D25" s="1">
        <v>270</v>
      </c>
      <c r="E25" s="1">
        <v>270</v>
      </c>
      <c r="F25" s="1">
        <v>270</v>
      </c>
      <c r="G25" s="1">
        <v>270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57" t="s">
        <v>24</v>
      </c>
      <c r="X25" s="57"/>
    </row>
    <row r="26" spans="1:24" ht="48.75" customHeight="1" x14ac:dyDescent="0.25">
      <c r="A26" s="7"/>
      <c r="B26" s="50" t="s">
        <v>125</v>
      </c>
      <c r="C26" s="50" t="s">
        <v>30</v>
      </c>
      <c r="D26" s="1">
        <v>2220</v>
      </c>
      <c r="E26" s="1">
        <v>2220</v>
      </c>
      <c r="F26" s="1">
        <v>2220</v>
      </c>
      <c r="G26" s="1">
        <v>2220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57" t="s">
        <v>24</v>
      </c>
      <c r="X26" s="57"/>
    </row>
    <row r="27" spans="1:24" ht="48.75" customHeight="1" x14ac:dyDescent="0.25">
      <c r="A27" s="7"/>
      <c r="B27" s="50" t="s">
        <v>142</v>
      </c>
      <c r="C27" s="50" t="s">
        <v>30</v>
      </c>
      <c r="D27" s="1">
        <v>500</v>
      </c>
      <c r="E27" s="1">
        <v>500</v>
      </c>
      <c r="F27" s="1">
        <v>500</v>
      </c>
      <c r="G27" s="1">
        <v>500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57" t="s">
        <v>24</v>
      </c>
      <c r="X27" s="57"/>
    </row>
    <row r="28" spans="1:24" ht="31.5" customHeight="1" x14ac:dyDescent="0.25">
      <c r="A28" s="78"/>
      <c r="B28" s="79" t="s">
        <v>14</v>
      </c>
      <c r="C28" s="47" t="s">
        <v>13</v>
      </c>
      <c r="D28" s="10">
        <f>D29+D30</f>
        <v>16685.2</v>
      </c>
      <c r="E28" s="10">
        <f t="shared" ref="E28:G28" si="2">E29+E30</f>
        <v>16685.2</v>
      </c>
      <c r="F28" s="10">
        <f t="shared" si="2"/>
        <v>14208.2</v>
      </c>
      <c r="G28" s="10">
        <f t="shared" si="2"/>
        <v>13641.800000000001</v>
      </c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64" t="s">
        <v>152</v>
      </c>
      <c r="X28" s="64"/>
    </row>
    <row r="29" spans="1:24" ht="55.5" customHeight="1" x14ac:dyDescent="0.25">
      <c r="A29" s="78"/>
      <c r="B29" s="80"/>
      <c r="C29" s="50" t="s">
        <v>30</v>
      </c>
      <c r="D29" s="1">
        <f>D17+D18+D19+D20+D21+D23+D24+D25+D26+D27</f>
        <v>15920.1</v>
      </c>
      <c r="E29" s="1">
        <f t="shared" ref="E29:G29" si="3">E17+E18+E19+E20+E21+E23+E24+E25+E26+E27</f>
        <v>15920.1</v>
      </c>
      <c r="F29" s="1">
        <f t="shared" si="3"/>
        <v>13634.400000000001</v>
      </c>
      <c r="G29" s="1">
        <f t="shared" si="3"/>
        <v>13068.000000000002</v>
      </c>
      <c r="H29" s="1" t="e">
        <f>#REF!+#REF!+#REF!+H14+H15+#REF!+#REF!</f>
        <v>#REF!</v>
      </c>
      <c r="I29" s="1" t="e">
        <f>#REF!+#REF!+#REF!+I14+I15+#REF!+#REF!</f>
        <v>#REF!</v>
      </c>
      <c r="J29" s="1" t="e">
        <f>#REF!+#REF!+#REF!+J14+J15+#REF!+#REF!</f>
        <v>#REF!</v>
      </c>
      <c r="K29" s="1" t="e">
        <f>#REF!+#REF!+#REF!+K14+K15+#REF!+#REF!</f>
        <v>#REF!</v>
      </c>
      <c r="L29" s="1" t="e">
        <f>#REF!+#REF!+#REF!+L14+L15+#REF!+#REF!</f>
        <v>#REF!</v>
      </c>
      <c r="M29" s="1" t="e">
        <f>#REF!+#REF!+#REF!+M14+M15+#REF!+#REF!</f>
        <v>#REF!</v>
      </c>
      <c r="N29" s="1" t="e">
        <f>#REF!+#REF!+#REF!+N14+N15+#REF!+#REF!</f>
        <v>#REF!</v>
      </c>
      <c r="O29" s="1" t="e">
        <f>#REF!+#REF!+#REF!+O14+O15+#REF!+#REF!</f>
        <v>#REF!</v>
      </c>
      <c r="P29" s="1" t="e">
        <f>#REF!+#REF!+#REF!+P14+P15+#REF!+#REF!</f>
        <v>#REF!</v>
      </c>
      <c r="Q29" s="1" t="e">
        <f>#REF!+#REF!+#REF!+Q14+Q15+#REF!+#REF!</f>
        <v>#REF!</v>
      </c>
      <c r="R29" s="1" t="e">
        <f>#REF!+#REF!+#REF!+R14+R15+#REF!+#REF!</f>
        <v>#REF!</v>
      </c>
      <c r="S29" s="1" t="e">
        <f>#REF!+#REF!+#REF!+S14+S15+#REF!+#REF!</f>
        <v>#REF!</v>
      </c>
      <c r="T29" s="1" t="e">
        <f>#REF!+#REF!+#REF!+T14+T15+#REF!+#REF!</f>
        <v>#REF!</v>
      </c>
      <c r="U29" s="1" t="e">
        <f>#REF!+#REF!+#REF!+U14+U15+#REF!+#REF!</f>
        <v>#REF!</v>
      </c>
      <c r="V29" s="1" t="e">
        <f>#REF!+#REF!+#REF!+V14+V15+#REF!+#REF!</f>
        <v>#REF!</v>
      </c>
      <c r="W29" s="57" t="s">
        <v>153</v>
      </c>
      <c r="X29" s="57"/>
    </row>
    <row r="30" spans="1:24" ht="47.25" x14ac:dyDescent="0.25">
      <c r="A30" s="78"/>
      <c r="B30" s="80"/>
      <c r="C30" s="50" t="s">
        <v>12</v>
      </c>
      <c r="D30" s="1">
        <f>D22</f>
        <v>765.1</v>
      </c>
      <c r="E30" s="1">
        <f t="shared" ref="E30:G30" si="4">E22</f>
        <v>765.1</v>
      </c>
      <c r="F30" s="1">
        <f t="shared" si="4"/>
        <v>573.79999999999995</v>
      </c>
      <c r="G30" s="1">
        <f t="shared" si="4"/>
        <v>573.79999999999995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7" t="s">
        <v>154</v>
      </c>
      <c r="X30" s="57"/>
    </row>
    <row r="31" spans="1:24" s="13" customFormat="1" ht="32.25" customHeight="1" x14ac:dyDescent="0.25">
      <c r="A31" s="12"/>
      <c r="B31" s="79" t="s">
        <v>41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</row>
    <row r="32" spans="1:24" s="13" customFormat="1" ht="82.5" customHeight="1" x14ac:dyDescent="0.25">
      <c r="A32" s="7"/>
      <c r="B32" s="50" t="s">
        <v>42</v>
      </c>
      <c r="C32" s="50" t="s">
        <v>30</v>
      </c>
      <c r="D32" s="1">
        <v>156</v>
      </c>
      <c r="E32" s="1">
        <v>156</v>
      </c>
      <c r="F32" s="1">
        <v>0</v>
      </c>
      <c r="G32" s="1">
        <v>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57" t="s">
        <v>21</v>
      </c>
      <c r="X32" s="57"/>
    </row>
    <row r="33" spans="1:24" s="13" customFormat="1" ht="88.5" customHeight="1" x14ac:dyDescent="0.25">
      <c r="A33" s="7"/>
      <c r="B33" s="50" t="s">
        <v>43</v>
      </c>
      <c r="C33" s="50" t="s">
        <v>30</v>
      </c>
      <c r="D33" s="1">
        <v>175.2</v>
      </c>
      <c r="E33" s="1">
        <v>175.2</v>
      </c>
      <c r="F33" s="1">
        <v>0</v>
      </c>
      <c r="G33" s="1">
        <v>0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57" t="s">
        <v>21</v>
      </c>
      <c r="X33" s="57"/>
    </row>
    <row r="34" spans="1:24" s="13" customFormat="1" ht="67.5" customHeight="1" x14ac:dyDescent="0.25">
      <c r="A34" s="7"/>
      <c r="B34" s="50" t="s">
        <v>44</v>
      </c>
      <c r="C34" s="50" t="s">
        <v>30</v>
      </c>
      <c r="D34" s="1">
        <v>30</v>
      </c>
      <c r="E34" s="1">
        <v>30</v>
      </c>
      <c r="F34" s="1">
        <v>0</v>
      </c>
      <c r="G34" s="1">
        <v>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57" t="s">
        <v>21</v>
      </c>
      <c r="X34" s="57"/>
    </row>
    <row r="35" spans="1:24" s="13" customFormat="1" ht="67.5" customHeight="1" x14ac:dyDescent="0.25">
      <c r="A35" s="7"/>
      <c r="B35" s="50" t="s">
        <v>143</v>
      </c>
      <c r="C35" s="50" t="s">
        <v>30</v>
      </c>
      <c r="D35" s="1">
        <v>106.2</v>
      </c>
      <c r="E35" s="1">
        <v>106.2</v>
      </c>
      <c r="F35" s="1">
        <v>106.1</v>
      </c>
      <c r="G35" s="1">
        <v>0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57" t="s">
        <v>21</v>
      </c>
      <c r="X35" s="57"/>
    </row>
    <row r="36" spans="1:24" ht="15" customHeight="1" x14ac:dyDescent="0.25">
      <c r="A36" s="78"/>
      <c r="B36" s="79" t="s">
        <v>14</v>
      </c>
      <c r="C36" s="47" t="s">
        <v>13</v>
      </c>
      <c r="D36" s="10">
        <v>467.4</v>
      </c>
      <c r="E36" s="10">
        <v>467.4</v>
      </c>
      <c r="F36" s="10">
        <v>106.1</v>
      </c>
      <c r="G36" s="10">
        <v>0</v>
      </c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64" t="s">
        <v>21</v>
      </c>
      <c r="X36" s="64"/>
    </row>
    <row r="37" spans="1:24" ht="38.25" customHeight="1" x14ac:dyDescent="0.25">
      <c r="A37" s="78"/>
      <c r="B37" s="80"/>
      <c r="C37" s="50" t="s">
        <v>30</v>
      </c>
      <c r="D37" s="1">
        <f>D32+D33+D34+D35</f>
        <v>467.4</v>
      </c>
      <c r="E37" s="1">
        <f t="shared" ref="E37:G37" si="5">E32+E33+E34+E35</f>
        <v>467.4</v>
      </c>
      <c r="F37" s="1">
        <f t="shared" si="5"/>
        <v>106.1</v>
      </c>
      <c r="G37" s="1">
        <f t="shared" si="5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57" t="s">
        <v>21</v>
      </c>
      <c r="X37" s="57"/>
    </row>
    <row r="38" spans="1:24" ht="30.75" customHeight="1" x14ac:dyDescent="0.25">
      <c r="A38" s="82"/>
      <c r="B38" s="61" t="s">
        <v>11</v>
      </c>
      <c r="C38" s="47" t="s">
        <v>13</v>
      </c>
      <c r="D38" s="10">
        <f>D39+D40</f>
        <v>18774.599999999999</v>
      </c>
      <c r="E38" s="10">
        <f t="shared" ref="E38:G38" si="6">E39+E40</f>
        <v>18774.599999999999</v>
      </c>
      <c r="F38" s="10">
        <f t="shared" si="6"/>
        <v>14913.2</v>
      </c>
      <c r="G38" s="10">
        <f t="shared" si="6"/>
        <v>14240.7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64" t="s">
        <v>155</v>
      </c>
      <c r="X38" s="57"/>
    </row>
    <row r="39" spans="1:24" ht="56.25" customHeight="1" x14ac:dyDescent="0.25">
      <c r="A39" s="83"/>
      <c r="B39" s="71"/>
      <c r="C39" s="50" t="s">
        <v>30</v>
      </c>
      <c r="D39" s="1">
        <f>D15+D29+D37</f>
        <v>18009.5</v>
      </c>
      <c r="E39" s="1">
        <f t="shared" ref="E39:G39" si="7">E15+E29+E37</f>
        <v>18009.5</v>
      </c>
      <c r="F39" s="1">
        <f t="shared" si="7"/>
        <v>14339.400000000001</v>
      </c>
      <c r="G39" s="1">
        <f t="shared" si="7"/>
        <v>13666.900000000001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7" t="s">
        <v>155</v>
      </c>
      <c r="X39" s="57"/>
    </row>
    <row r="40" spans="1:24" ht="47.25" x14ac:dyDescent="0.25">
      <c r="A40" s="83"/>
      <c r="B40" s="71"/>
      <c r="C40" s="50" t="s">
        <v>12</v>
      </c>
      <c r="D40" s="1">
        <f>D30</f>
        <v>765.1</v>
      </c>
      <c r="E40" s="1">
        <f t="shared" ref="E40:G40" si="8">E30</f>
        <v>765.1</v>
      </c>
      <c r="F40" s="1">
        <f t="shared" si="8"/>
        <v>573.79999999999995</v>
      </c>
      <c r="G40" s="1">
        <f t="shared" si="8"/>
        <v>573.79999999999995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7" t="s">
        <v>154</v>
      </c>
      <c r="X40" s="57"/>
    </row>
    <row r="41" spans="1:24" s="13" customFormat="1" ht="24.75" customHeight="1" x14ac:dyDescent="0.25">
      <c r="A41" s="47">
        <v>2</v>
      </c>
      <c r="B41" s="79" t="s">
        <v>45</v>
      </c>
      <c r="C41" s="79"/>
      <c r="D41" s="79"/>
      <c r="E41" s="79"/>
      <c r="F41" s="79"/>
      <c r="G41" s="79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</row>
    <row r="42" spans="1:24" ht="58.5" customHeight="1" x14ac:dyDescent="0.25">
      <c r="A42" s="7"/>
      <c r="B42" s="50" t="s">
        <v>46</v>
      </c>
      <c r="C42" s="50" t="s">
        <v>30</v>
      </c>
      <c r="D42" s="1">
        <v>1080.5999999999999</v>
      </c>
      <c r="E42" s="1">
        <v>1080.5999999999999</v>
      </c>
      <c r="F42" s="1">
        <v>364.3</v>
      </c>
      <c r="G42" s="1">
        <v>364.3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57" t="s">
        <v>156</v>
      </c>
      <c r="X42" s="57"/>
    </row>
    <row r="43" spans="1:24" ht="33" customHeight="1" x14ac:dyDescent="0.25">
      <c r="A43" s="78"/>
      <c r="B43" s="79" t="s">
        <v>11</v>
      </c>
      <c r="C43" s="47" t="s">
        <v>13</v>
      </c>
      <c r="D43" s="10">
        <f>D44</f>
        <v>1080.5999999999999</v>
      </c>
      <c r="E43" s="10">
        <f t="shared" ref="E43:G43" si="9">E44</f>
        <v>1080.5999999999999</v>
      </c>
      <c r="F43" s="10">
        <f t="shared" si="9"/>
        <v>364.3</v>
      </c>
      <c r="G43" s="10">
        <f t="shared" si="9"/>
        <v>364.3</v>
      </c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64" t="s">
        <v>156</v>
      </c>
      <c r="X43" s="57"/>
    </row>
    <row r="44" spans="1:24" ht="47.25" customHeight="1" x14ac:dyDescent="0.25">
      <c r="A44" s="78"/>
      <c r="B44" s="80"/>
      <c r="C44" s="50" t="s">
        <v>30</v>
      </c>
      <c r="D44" s="1">
        <f>D42</f>
        <v>1080.5999999999999</v>
      </c>
      <c r="E44" s="1">
        <f t="shared" ref="E44:G44" si="10">E42</f>
        <v>1080.5999999999999</v>
      </c>
      <c r="F44" s="1">
        <f t="shared" si="10"/>
        <v>364.3</v>
      </c>
      <c r="G44" s="1">
        <f t="shared" si="10"/>
        <v>364.3</v>
      </c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7" t="s">
        <v>156</v>
      </c>
      <c r="X44" s="57"/>
    </row>
    <row r="45" spans="1:24" ht="24.75" customHeight="1" x14ac:dyDescent="0.25">
      <c r="A45" s="47">
        <v>3</v>
      </c>
      <c r="B45" s="79" t="s">
        <v>47</v>
      </c>
      <c r="C45" s="79"/>
      <c r="D45" s="79"/>
      <c r="E45" s="79"/>
      <c r="F45" s="79"/>
      <c r="G45" s="79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</row>
    <row r="46" spans="1:24" ht="32.25" customHeight="1" x14ac:dyDescent="0.25">
      <c r="A46" s="79" t="s">
        <v>48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</row>
    <row r="47" spans="1:24" ht="52.5" customHeight="1" x14ac:dyDescent="0.25">
      <c r="A47" s="52"/>
      <c r="B47" s="50" t="s">
        <v>49</v>
      </c>
      <c r="C47" s="50" t="s">
        <v>30</v>
      </c>
      <c r="D47" s="1">
        <v>2000</v>
      </c>
      <c r="E47" s="1">
        <v>2000</v>
      </c>
      <c r="F47" s="1">
        <v>773.8</v>
      </c>
      <c r="G47" s="1">
        <v>0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57" t="s">
        <v>21</v>
      </c>
      <c r="X47" s="57"/>
    </row>
    <row r="48" spans="1:24" ht="54" customHeight="1" x14ac:dyDescent="0.25">
      <c r="A48" s="52"/>
      <c r="B48" s="50" t="s">
        <v>50</v>
      </c>
      <c r="C48" s="50" t="s">
        <v>30</v>
      </c>
      <c r="D48" s="1">
        <v>16423.3</v>
      </c>
      <c r="E48" s="1">
        <v>16423.3</v>
      </c>
      <c r="F48" s="1">
        <v>8741.9</v>
      </c>
      <c r="G48" s="1">
        <v>8418.4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57" t="s">
        <v>160</v>
      </c>
      <c r="X48" s="57"/>
    </row>
    <row r="49" spans="1:24" ht="54.75" customHeight="1" x14ac:dyDescent="0.25">
      <c r="A49" s="52"/>
      <c r="B49" s="50" t="s">
        <v>51</v>
      </c>
      <c r="C49" s="50" t="s">
        <v>30</v>
      </c>
      <c r="D49" s="1">
        <v>584</v>
      </c>
      <c r="E49" s="1">
        <v>584</v>
      </c>
      <c r="F49" s="1">
        <v>584</v>
      </c>
      <c r="G49" s="1">
        <v>370.8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57" t="s">
        <v>161</v>
      </c>
      <c r="X49" s="57"/>
    </row>
    <row r="50" spans="1:24" ht="52.5" customHeight="1" x14ac:dyDescent="0.25">
      <c r="A50" s="52"/>
      <c r="B50" s="50" t="s">
        <v>52</v>
      </c>
      <c r="C50" s="50" t="s">
        <v>30</v>
      </c>
      <c r="D50" s="1">
        <v>645.6</v>
      </c>
      <c r="E50" s="1">
        <v>645.6</v>
      </c>
      <c r="F50" s="1">
        <v>440.5</v>
      </c>
      <c r="G50" s="1">
        <v>364.3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57" t="s">
        <v>162</v>
      </c>
      <c r="X50" s="57"/>
    </row>
    <row r="51" spans="1:24" ht="48.75" customHeight="1" x14ac:dyDescent="0.25">
      <c r="A51" s="52"/>
      <c r="B51" s="50" t="s">
        <v>53</v>
      </c>
      <c r="C51" s="50" t="s">
        <v>30</v>
      </c>
      <c r="D51" s="1">
        <v>9931</v>
      </c>
      <c r="E51" s="1">
        <v>9931</v>
      </c>
      <c r="F51" s="1">
        <v>6895.1</v>
      </c>
      <c r="G51" s="1">
        <v>6607.2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57" t="s">
        <v>163</v>
      </c>
      <c r="X51" s="57"/>
    </row>
    <row r="52" spans="1:24" ht="73.5" customHeight="1" x14ac:dyDescent="0.25">
      <c r="A52" s="56"/>
      <c r="B52" s="9" t="s">
        <v>54</v>
      </c>
      <c r="C52" s="50" t="s">
        <v>12</v>
      </c>
      <c r="D52" s="1">
        <v>1116.2</v>
      </c>
      <c r="E52" s="1">
        <v>1116.2</v>
      </c>
      <c r="F52" s="1">
        <v>316.60000000000002</v>
      </c>
      <c r="G52" s="1">
        <v>316.60000000000002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57" t="s">
        <v>127</v>
      </c>
      <c r="X52" s="57"/>
    </row>
    <row r="53" spans="1:24" ht="56.25" customHeight="1" x14ac:dyDescent="0.25">
      <c r="A53" s="56"/>
      <c r="B53" s="9" t="s">
        <v>55</v>
      </c>
      <c r="C53" s="50" t="s">
        <v>30</v>
      </c>
      <c r="D53" s="1">
        <v>400</v>
      </c>
      <c r="E53" s="1">
        <v>400</v>
      </c>
      <c r="F53" s="1">
        <v>94</v>
      </c>
      <c r="G53" s="1">
        <v>34.5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57" t="s">
        <v>132</v>
      </c>
      <c r="X53" s="57"/>
    </row>
    <row r="54" spans="1:24" ht="15" customHeight="1" x14ac:dyDescent="0.25">
      <c r="A54" s="82"/>
      <c r="B54" s="61" t="s">
        <v>14</v>
      </c>
      <c r="C54" s="47" t="s">
        <v>13</v>
      </c>
      <c r="D54" s="10">
        <f>D55+D56</f>
        <v>31100.1</v>
      </c>
      <c r="E54" s="10">
        <f t="shared" ref="E54:G54" si="11">E55+E56</f>
        <v>31100.1</v>
      </c>
      <c r="F54" s="10">
        <f t="shared" si="11"/>
        <v>17845.899999999998</v>
      </c>
      <c r="G54" s="10">
        <f t="shared" si="11"/>
        <v>16111.799999999997</v>
      </c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64" t="s">
        <v>164</v>
      </c>
      <c r="X54" s="57"/>
    </row>
    <row r="55" spans="1:24" ht="15.75" customHeight="1" x14ac:dyDescent="0.25">
      <c r="A55" s="83"/>
      <c r="B55" s="71"/>
      <c r="C55" s="50" t="s">
        <v>30</v>
      </c>
      <c r="D55" s="1">
        <f>D47+D48+D49+D50+D51+D53</f>
        <v>29983.899999999998</v>
      </c>
      <c r="E55" s="1">
        <f t="shared" ref="E55:G55" si="12">E47+E48+E49+E50+E51+E53</f>
        <v>29983.899999999998</v>
      </c>
      <c r="F55" s="1">
        <f t="shared" si="12"/>
        <v>17529.3</v>
      </c>
      <c r="G55" s="1">
        <f t="shared" si="12"/>
        <v>15795.199999999997</v>
      </c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7" t="s">
        <v>165</v>
      </c>
      <c r="X55" s="57"/>
    </row>
    <row r="56" spans="1:24" ht="47.25" x14ac:dyDescent="0.25">
      <c r="A56" s="83"/>
      <c r="B56" s="71"/>
      <c r="C56" s="50" t="s">
        <v>12</v>
      </c>
      <c r="D56" s="1">
        <f>D52</f>
        <v>1116.2</v>
      </c>
      <c r="E56" s="1">
        <f t="shared" ref="E56:G56" si="13">E52</f>
        <v>1116.2</v>
      </c>
      <c r="F56" s="1">
        <f t="shared" si="13"/>
        <v>316.60000000000002</v>
      </c>
      <c r="G56" s="1">
        <f t="shared" si="13"/>
        <v>316.60000000000002</v>
      </c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7" t="s">
        <v>127</v>
      </c>
      <c r="X56" s="57"/>
    </row>
    <row r="57" spans="1:24" ht="32.25" customHeight="1" x14ac:dyDescent="0.25">
      <c r="A57" s="79" t="s">
        <v>157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</row>
    <row r="58" spans="1:24" ht="66.75" customHeight="1" x14ac:dyDescent="0.25">
      <c r="A58" s="47"/>
      <c r="B58" s="50" t="s">
        <v>126</v>
      </c>
      <c r="C58" s="50" t="s">
        <v>30</v>
      </c>
      <c r="D58" s="1">
        <v>309</v>
      </c>
      <c r="E58" s="1">
        <v>309</v>
      </c>
      <c r="F58" s="1">
        <v>309</v>
      </c>
      <c r="G58" s="1">
        <v>309</v>
      </c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57" t="s">
        <v>166</v>
      </c>
      <c r="X58" s="57"/>
    </row>
    <row r="59" spans="1:24" ht="64.5" customHeight="1" x14ac:dyDescent="0.25">
      <c r="A59" s="49"/>
      <c r="B59" s="50" t="s">
        <v>56</v>
      </c>
      <c r="C59" s="50" t="s">
        <v>30</v>
      </c>
      <c r="D59" s="1">
        <v>18098.8</v>
      </c>
      <c r="E59" s="1">
        <v>18098.8</v>
      </c>
      <c r="F59" s="1">
        <v>7346.1</v>
      </c>
      <c r="G59" s="1">
        <v>7107</v>
      </c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7" t="s">
        <v>167</v>
      </c>
      <c r="X59" s="57"/>
    </row>
    <row r="60" spans="1:24" ht="63" customHeight="1" x14ac:dyDescent="0.25">
      <c r="A60" s="49"/>
      <c r="B60" s="50" t="s">
        <v>57</v>
      </c>
      <c r="C60" s="50" t="s">
        <v>30</v>
      </c>
      <c r="D60" s="1">
        <v>517</v>
      </c>
      <c r="E60" s="1">
        <v>517</v>
      </c>
      <c r="F60" s="1">
        <v>406</v>
      </c>
      <c r="G60" s="1">
        <v>375</v>
      </c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7" t="s">
        <v>168</v>
      </c>
      <c r="X60" s="57"/>
    </row>
    <row r="61" spans="1:24" ht="44.25" customHeight="1" x14ac:dyDescent="0.25">
      <c r="A61" s="49"/>
      <c r="B61" s="50" t="s">
        <v>58</v>
      </c>
      <c r="C61" s="50" t="s">
        <v>30</v>
      </c>
      <c r="D61" s="1">
        <v>312</v>
      </c>
      <c r="E61" s="1">
        <v>312</v>
      </c>
      <c r="F61" s="1">
        <v>86.2</v>
      </c>
      <c r="G61" s="1">
        <v>86.2</v>
      </c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7" t="s">
        <v>169</v>
      </c>
      <c r="X61" s="57"/>
    </row>
    <row r="62" spans="1:24" ht="47.25" customHeight="1" x14ac:dyDescent="0.25">
      <c r="A62" s="49"/>
      <c r="B62" s="15" t="s">
        <v>59</v>
      </c>
      <c r="C62" s="50"/>
      <c r="D62" s="16">
        <f>D63+D64</f>
        <v>12445</v>
      </c>
      <c r="E62" s="16">
        <f t="shared" ref="E62:G62" si="14">E63+E64</f>
        <v>12445</v>
      </c>
      <c r="F62" s="16">
        <f t="shared" si="14"/>
        <v>2349.6999999999998</v>
      </c>
      <c r="G62" s="16">
        <f t="shared" si="14"/>
        <v>2349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00" t="s">
        <v>40</v>
      </c>
      <c r="X62" s="100"/>
    </row>
    <row r="63" spans="1:24" ht="107.25" customHeight="1" x14ac:dyDescent="0.25">
      <c r="A63" s="49"/>
      <c r="B63" s="50" t="s">
        <v>60</v>
      </c>
      <c r="C63" s="50" t="s">
        <v>12</v>
      </c>
      <c r="D63" s="1">
        <v>9706.4</v>
      </c>
      <c r="E63" s="1">
        <v>9706.4</v>
      </c>
      <c r="F63" s="1">
        <v>1949.7</v>
      </c>
      <c r="G63" s="1">
        <v>1949.7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7" t="s">
        <v>128</v>
      </c>
      <c r="X63" s="57"/>
    </row>
    <row r="64" spans="1:24" ht="100.5" customHeight="1" x14ac:dyDescent="0.25">
      <c r="A64" s="49"/>
      <c r="B64" s="50" t="s">
        <v>61</v>
      </c>
      <c r="C64" s="50" t="s">
        <v>30</v>
      </c>
      <c r="D64" s="1">
        <v>2738.6</v>
      </c>
      <c r="E64" s="1">
        <v>2738.6</v>
      </c>
      <c r="F64" s="1">
        <v>400</v>
      </c>
      <c r="G64" s="1">
        <v>399.3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7" t="s">
        <v>129</v>
      </c>
      <c r="X64" s="57"/>
    </row>
    <row r="65" spans="1:73" ht="48.75" customHeight="1" x14ac:dyDescent="0.25">
      <c r="A65" s="49"/>
      <c r="B65" s="15" t="s">
        <v>62</v>
      </c>
      <c r="C65" s="50"/>
      <c r="D65" s="16">
        <v>25776.2</v>
      </c>
      <c r="E65" s="16">
        <v>25776.2</v>
      </c>
      <c r="F65" s="16">
        <v>25776.2</v>
      </c>
      <c r="G65" s="16">
        <v>25776.2</v>
      </c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100" t="s">
        <v>166</v>
      </c>
      <c r="X65" s="100"/>
    </row>
    <row r="66" spans="1:73" ht="91.5" customHeight="1" x14ac:dyDescent="0.25">
      <c r="A66" s="49"/>
      <c r="B66" s="50" t="s">
        <v>63</v>
      </c>
      <c r="C66" s="50" t="s">
        <v>30</v>
      </c>
      <c r="D66" s="1">
        <v>776.2</v>
      </c>
      <c r="E66" s="1">
        <v>776.2</v>
      </c>
      <c r="F66" s="1">
        <v>776.2</v>
      </c>
      <c r="G66" s="1">
        <v>776.2</v>
      </c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72" t="s">
        <v>166</v>
      </c>
      <c r="X66" s="73"/>
    </row>
    <row r="67" spans="1:73" ht="72.75" customHeight="1" x14ac:dyDescent="0.25">
      <c r="A67" s="46"/>
      <c r="B67" s="9" t="s">
        <v>64</v>
      </c>
      <c r="C67" s="50" t="s">
        <v>12</v>
      </c>
      <c r="D67" s="1">
        <v>25000</v>
      </c>
      <c r="E67" s="1">
        <v>25000</v>
      </c>
      <c r="F67" s="1">
        <v>25000</v>
      </c>
      <c r="G67" s="1">
        <v>25000</v>
      </c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72" t="s">
        <v>166</v>
      </c>
      <c r="X67" s="73"/>
    </row>
    <row r="68" spans="1:73" ht="15" customHeight="1" x14ac:dyDescent="0.25">
      <c r="A68" s="82"/>
      <c r="B68" s="61" t="s">
        <v>14</v>
      </c>
      <c r="C68" s="47" t="s">
        <v>13</v>
      </c>
      <c r="D68" s="10">
        <f>D69+D70</f>
        <v>57458</v>
      </c>
      <c r="E68" s="10">
        <f t="shared" ref="E68:G68" si="15">E69+E70</f>
        <v>57458</v>
      </c>
      <c r="F68" s="10">
        <f t="shared" si="15"/>
        <v>36273.199999999997</v>
      </c>
      <c r="G68" s="10">
        <f t="shared" si="15"/>
        <v>36002.400000000001</v>
      </c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64" t="s">
        <v>170</v>
      </c>
      <c r="X68" s="57"/>
    </row>
    <row r="69" spans="1:73" ht="51" customHeight="1" x14ac:dyDescent="0.25">
      <c r="A69" s="83"/>
      <c r="B69" s="71"/>
      <c r="C69" s="50" t="s">
        <v>30</v>
      </c>
      <c r="D69" s="1">
        <f>D58+D59+D60+D61+D64+D66</f>
        <v>22751.599999999999</v>
      </c>
      <c r="E69" s="1">
        <f t="shared" ref="E69:G69" si="16">E58+E59+E60+E61+E64+E66</f>
        <v>22751.599999999999</v>
      </c>
      <c r="F69" s="1">
        <f t="shared" si="16"/>
        <v>9323.5</v>
      </c>
      <c r="G69" s="1">
        <f t="shared" si="16"/>
        <v>9052.7000000000007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7" t="s">
        <v>171</v>
      </c>
      <c r="X69" s="57"/>
    </row>
    <row r="70" spans="1:73" ht="48.75" customHeight="1" x14ac:dyDescent="0.25">
      <c r="A70" s="83"/>
      <c r="B70" s="71"/>
      <c r="C70" s="50" t="s">
        <v>12</v>
      </c>
      <c r="D70" s="1">
        <f>D63++D67</f>
        <v>34706.400000000001</v>
      </c>
      <c r="E70" s="1">
        <f t="shared" ref="E70:G70" si="17">E63++E67</f>
        <v>34706.400000000001</v>
      </c>
      <c r="F70" s="1">
        <f t="shared" si="17"/>
        <v>26949.7</v>
      </c>
      <c r="G70" s="1">
        <f t="shared" si="17"/>
        <v>26949.7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7" t="s">
        <v>172</v>
      </c>
      <c r="X70" s="57"/>
    </row>
    <row r="71" spans="1:73" ht="24" customHeight="1" x14ac:dyDescent="0.25">
      <c r="A71" s="79" t="s">
        <v>65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</row>
    <row r="72" spans="1:73" ht="60" customHeight="1" x14ac:dyDescent="0.25">
      <c r="A72" s="47"/>
      <c r="B72" s="50" t="s">
        <v>66</v>
      </c>
      <c r="C72" s="50" t="s">
        <v>30</v>
      </c>
      <c r="D72" s="18">
        <v>200</v>
      </c>
      <c r="E72" s="18">
        <v>200</v>
      </c>
      <c r="F72" s="18">
        <v>0</v>
      </c>
      <c r="G72" s="18">
        <v>0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57" t="s">
        <v>21</v>
      </c>
      <c r="X72" s="57"/>
    </row>
    <row r="73" spans="1:73" ht="30" customHeight="1" x14ac:dyDescent="0.25">
      <c r="A73" s="82"/>
      <c r="B73" s="61" t="s">
        <v>14</v>
      </c>
      <c r="C73" s="47" t="s">
        <v>13</v>
      </c>
      <c r="D73" s="10">
        <f>D74</f>
        <v>200</v>
      </c>
      <c r="E73" s="10">
        <f t="shared" ref="E73:G73" si="18">E74</f>
        <v>200</v>
      </c>
      <c r="F73" s="10">
        <f t="shared" si="18"/>
        <v>0</v>
      </c>
      <c r="G73" s="10">
        <f t="shared" si="18"/>
        <v>0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72" t="s">
        <v>21</v>
      </c>
      <c r="X73" s="73"/>
    </row>
    <row r="74" spans="1:73" ht="48.75" customHeight="1" x14ac:dyDescent="0.25">
      <c r="A74" s="83"/>
      <c r="B74" s="76"/>
      <c r="C74" s="50" t="s">
        <v>30</v>
      </c>
      <c r="D74" s="1">
        <f>D72</f>
        <v>200</v>
      </c>
      <c r="E74" s="1">
        <f t="shared" ref="E74:G74" si="19">E72</f>
        <v>200</v>
      </c>
      <c r="F74" s="1">
        <f t="shared" si="19"/>
        <v>0</v>
      </c>
      <c r="G74" s="1">
        <f t="shared" si="19"/>
        <v>0</v>
      </c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72" t="s">
        <v>21</v>
      </c>
      <c r="X74" s="73"/>
    </row>
    <row r="75" spans="1:73" ht="28.5" customHeight="1" x14ac:dyDescent="0.25">
      <c r="A75" s="79" t="s">
        <v>67</v>
      </c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</row>
    <row r="76" spans="1:73" ht="37.5" customHeight="1" x14ac:dyDescent="0.25">
      <c r="A76" s="47"/>
      <c r="B76" s="50" t="s">
        <v>68</v>
      </c>
      <c r="C76" s="50" t="s">
        <v>30</v>
      </c>
      <c r="D76" s="18">
        <v>4074</v>
      </c>
      <c r="E76" s="18">
        <v>4074</v>
      </c>
      <c r="F76" s="18">
        <v>3324.6</v>
      </c>
      <c r="G76" s="18">
        <v>1125.8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57" t="s">
        <v>173</v>
      </c>
      <c r="X76" s="57"/>
    </row>
    <row r="77" spans="1:73" ht="48.75" customHeight="1" x14ac:dyDescent="0.25">
      <c r="A77" s="47"/>
      <c r="B77" s="15" t="s">
        <v>69</v>
      </c>
      <c r="C77" s="50"/>
      <c r="D77" s="19">
        <f>D80+D81+D82</f>
        <v>69621.8</v>
      </c>
      <c r="E77" s="19">
        <f t="shared" ref="E77:G77" si="20">E80+E81+E82</f>
        <v>69621.8</v>
      </c>
      <c r="F77" s="19">
        <f t="shared" si="20"/>
        <v>28621.1</v>
      </c>
      <c r="G77" s="19">
        <f t="shared" si="20"/>
        <v>28180.799999999999</v>
      </c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100" t="s">
        <v>174</v>
      </c>
      <c r="X77" s="100"/>
    </row>
    <row r="78" spans="1:73" ht="64.5" customHeight="1" x14ac:dyDescent="0.25">
      <c r="A78" s="47"/>
      <c r="B78" s="50" t="s">
        <v>158</v>
      </c>
      <c r="C78" s="50" t="s">
        <v>159</v>
      </c>
      <c r="D78" s="18">
        <v>15700</v>
      </c>
      <c r="E78" s="18">
        <v>15700</v>
      </c>
      <c r="F78" s="18">
        <v>4698.3999999999996</v>
      </c>
      <c r="G78" s="18">
        <v>4698.3999999999996</v>
      </c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57" t="s">
        <v>175</v>
      </c>
      <c r="X78" s="57"/>
    </row>
    <row r="79" spans="1:73" ht="50.25" customHeight="1" x14ac:dyDescent="0.25">
      <c r="A79" s="47"/>
      <c r="B79" s="50" t="s">
        <v>70</v>
      </c>
      <c r="C79" s="50" t="s">
        <v>30</v>
      </c>
      <c r="D79" s="18">
        <v>7957.4</v>
      </c>
      <c r="E79" s="18">
        <v>7957.4</v>
      </c>
      <c r="F79" s="18">
        <v>1209</v>
      </c>
      <c r="G79" s="18">
        <v>1206.7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57" t="s">
        <v>176</v>
      </c>
      <c r="X79" s="57"/>
    </row>
    <row r="80" spans="1:73" ht="81.75" customHeight="1" x14ac:dyDescent="0.25">
      <c r="A80" s="47"/>
      <c r="B80" s="50" t="s">
        <v>71</v>
      </c>
      <c r="C80" s="50" t="s">
        <v>12</v>
      </c>
      <c r="D80" s="18">
        <v>53845.7</v>
      </c>
      <c r="E80" s="18">
        <v>53845.7</v>
      </c>
      <c r="F80" s="18">
        <v>18558</v>
      </c>
      <c r="G80" s="18">
        <v>18558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57" t="s">
        <v>177</v>
      </c>
      <c r="X80" s="57"/>
      <c r="AB80" s="2">
        <v>7</v>
      </c>
      <c r="BU80" s="2" t="s">
        <v>74</v>
      </c>
    </row>
    <row r="81" spans="1:73" ht="81" customHeight="1" x14ac:dyDescent="0.25">
      <c r="A81" s="47"/>
      <c r="B81" s="50" t="s">
        <v>72</v>
      </c>
      <c r="C81" s="50" t="s">
        <v>12</v>
      </c>
      <c r="D81" s="18">
        <v>14000</v>
      </c>
      <c r="E81" s="18">
        <v>14000</v>
      </c>
      <c r="F81" s="18">
        <v>8287</v>
      </c>
      <c r="G81" s="18">
        <v>8287.1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57" t="s">
        <v>178</v>
      </c>
      <c r="X81" s="57"/>
      <c r="AB81" s="2" t="s">
        <v>75</v>
      </c>
    </row>
    <row r="82" spans="1:73" ht="82.5" customHeight="1" x14ac:dyDescent="0.25">
      <c r="A82" s="47"/>
      <c r="B82" s="50" t="s">
        <v>73</v>
      </c>
      <c r="C82" s="50" t="s">
        <v>30</v>
      </c>
      <c r="D82" s="18">
        <v>1776.1</v>
      </c>
      <c r="E82" s="18">
        <v>1776.1</v>
      </c>
      <c r="F82" s="18">
        <v>1776.1</v>
      </c>
      <c r="G82" s="18">
        <v>1335.7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57" t="s">
        <v>179</v>
      </c>
      <c r="X82" s="57"/>
    </row>
    <row r="83" spans="1:73" ht="37.5" customHeight="1" x14ac:dyDescent="0.25">
      <c r="A83" s="82"/>
      <c r="B83" s="61" t="s">
        <v>14</v>
      </c>
      <c r="C83" s="47" t="s">
        <v>13</v>
      </c>
      <c r="D83" s="10">
        <f>D85+D86+D84</f>
        <v>97353.2</v>
      </c>
      <c r="E83" s="10">
        <f t="shared" ref="E83:G83" si="21">E85+E86+E84</f>
        <v>97353.2</v>
      </c>
      <c r="F83" s="10">
        <f t="shared" si="21"/>
        <v>37853.1</v>
      </c>
      <c r="G83" s="10">
        <f t="shared" si="21"/>
        <v>35211.699999999997</v>
      </c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74" t="s">
        <v>180</v>
      </c>
      <c r="X83" s="75"/>
    </row>
    <row r="84" spans="1:73" ht="37.5" customHeight="1" x14ac:dyDescent="0.25">
      <c r="A84" s="83"/>
      <c r="B84" s="76"/>
      <c r="C84" s="50" t="s">
        <v>159</v>
      </c>
      <c r="D84" s="1">
        <f>D78</f>
        <v>15700</v>
      </c>
      <c r="E84" s="1">
        <f t="shared" ref="E84:G84" si="22">E78</f>
        <v>15700</v>
      </c>
      <c r="F84" s="1">
        <f t="shared" si="22"/>
        <v>4698.3999999999996</v>
      </c>
      <c r="G84" s="1">
        <f t="shared" si="22"/>
        <v>4698.3999999999996</v>
      </c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72" t="s">
        <v>175</v>
      </c>
      <c r="X84" s="73"/>
    </row>
    <row r="85" spans="1:73" ht="34.5" customHeight="1" x14ac:dyDescent="0.25">
      <c r="A85" s="83"/>
      <c r="B85" s="76"/>
      <c r="C85" s="50" t="s">
        <v>30</v>
      </c>
      <c r="D85" s="1">
        <f>D76+D79+D82</f>
        <v>13807.5</v>
      </c>
      <c r="E85" s="1">
        <f t="shared" ref="E85:G85" si="23">E76+E79+E82</f>
        <v>13807.5</v>
      </c>
      <c r="F85" s="1">
        <f t="shared" si="23"/>
        <v>6309.7000000000007</v>
      </c>
      <c r="G85" s="1">
        <f t="shared" si="23"/>
        <v>3668.2</v>
      </c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72" t="s">
        <v>181</v>
      </c>
      <c r="X85" s="73"/>
    </row>
    <row r="86" spans="1:73" ht="48.75" customHeight="1" x14ac:dyDescent="0.25">
      <c r="A86" s="81"/>
      <c r="B86" s="81"/>
      <c r="C86" s="50" t="s">
        <v>12</v>
      </c>
      <c r="D86" s="1">
        <f>D80+D81</f>
        <v>67845.7</v>
      </c>
      <c r="E86" s="1">
        <f t="shared" ref="E86:G86" si="24">E80+E81</f>
        <v>67845.7</v>
      </c>
      <c r="F86" s="1">
        <f t="shared" si="24"/>
        <v>26845</v>
      </c>
      <c r="G86" s="1">
        <f t="shared" si="24"/>
        <v>26845.1</v>
      </c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72" t="s">
        <v>182</v>
      </c>
      <c r="X86" s="73"/>
    </row>
    <row r="87" spans="1:73" ht="33.75" customHeight="1" x14ac:dyDescent="0.25">
      <c r="A87" s="79" t="s">
        <v>79</v>
      </c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</row>
    <row r="88" spans="1:73" ht="33.75" customHeight="1" x14ac:dyDescent="0.25">
      <c r="A88" s="47"/>
      <c r="B88" s="50" t="s">
        <v>130</v>
      </c>
      <c r="C88" s="50" t="s">
        <v>30</v>
      </c>
      <c r="D88" s="1">
        <v>200</v>
      </c>
      <c r="E88" s="1">
        <v>200</v>
      </c>
      <c r="F88" s="1">
        <v>200</v>
      </c>
      <c r="G88" s="1">
        <v>200</v>
      </c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57" t="s">
        <v>166</v>
      </c>
      <c r="X88" s="57"/>
    </row>
    <row r="89" spans="1:73" ht="52.5" customHeight="1" x14ac:dyDescent="0.25">
      <c r="A89" s="47"/>
      <c r="B89" s="50" t="s">
        <v>80</v>
      </c>
      <c r="C89" s="50" t="s">
        <v>30</v>
      </c>
      <c r="D89" s="18">
        <v>5100</v>
      </c>
      <c r="E89" s="18">
        <v>5100</v>
      </c>
      <c r="F89" s="18">
        <v>3562.6</v>
      </c>
      <c r="G89" s="18">
        <v>3562.6</v>
      </c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57" t="s">
        <v>183</v>
      </c>
      <c r="X89" s="57"/>
    </row>
    <row r="90" spans="1:73" ht="44.25" customHeight="1" x14ac:dyDescent="0.25">
      <c r="A90" s="47"/>
      <c r="B90" s="50" t="s">
        <v>81</v>
      </c>
      <c r="C90" s="50" t="s">
        <v>30</v>
      </c>
      <c r="D90" s="18">
        <v>362</v>
      </c>
      <c r="E90" s="18">
        <v>362</v>
      </c>
      <c r="F90" s="18">
        <v>232.9</v>
      </c>
      <c r="G90" s="18">
        <v>232.9</v>
      </c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57" t="s">
        <v>184</v>
      </c>
      <c r="X90" s="57"/>
    </row>
    <row r="91" spans="1:73" ht="141" customHeight="1" x14ac:dyDescent="0.25">
      <c r="A91" s="47"/>
      <c r="B91" s="50" t="s">
        <v>82</v>
      </c>
      <c r="C91" s="50" t="s">
        <v>30</v>
      </c>
      <c r="D91" s="18">
        <v>288.2</v>
      </c>
      <c r="E91" s="18">
        <v>288.2</v>
      </c>
      <c r="F91" s="18">
        <v>288.2</v>
      </c>
      <c r="G91" s="18">
        <v>288.2</v>
      </c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57" t="s">
        <v>166</v>
      </c>
      <c r="X91" s="57"/>
    </row>
    <row r="92" spans="1:73" ht="81.75" customHeight="1" x14ac:dyDescent="0.25">
      <c r="A92" s="47"/>
      <c r="B92" s="50" t="s">
        <v>83</v>
      </c>
      <c r="C92" s="50" t="s">
        <v>12</v>
      </c>
      <c r="D92" s="18">
        <v>338.6</v>
      </c>
      <c r="E92" s="18">
        <v>338.6</v>
      </c>
      <c r="F92" s="18">
        <v>218.3</v>
      </c>
      <c r="G92" s="18">
        <v>218.3</v>
      </c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57" t="s">
        <v>185</v>
      </c>
      <c r="X92" s="57"/>
      <c r="AB92" s="2">
        <v>7</v>
      </c>
      <c r="BU92" s="2" t="s">
        <v>74</v>
      </c>
    </row>
    <row r="93" spans="1:73" ht="61.5" customHeight="1" x14ac:dyDescent="0.25">
      <c r="A93" s="47"/>
      <c r="B93" s="50" t="s">
        <v>84</v>
      </c>
      <c r="C93" s="50" t="s">
        <v>30</v>
      </c>
      <c r="D93" s="18">
        <v>448.6</v>
      </c>
      <c r="E93" s="18">
        <v>448.6</v>
      </c>
      <c r="F93" s="18">
        <v>289.10000000000002</v>
      </c>
      <c r="G93" s="18">
        <v>289.10000000000002</v>
      </c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57" t="s">
        <v>186</v>
      </c>
      <c r="X93" s="57"/>
      <c r="AB93" s="2" t="s">
        <v>75</v>
      </c>
    </row>
    <row r="94" spans="1:73" ht="54" customHeight="1" x14ac:dyDescent="0.25">
      <c r="A94" s="47"/>
      <c r="B94" s="50" t="s">
        <v>85</v>
      </c>
      <c r="C94" s="50" t="s">
        <v>30</v>
      </c>
      <c r="D94" s="18">
        <v>3483.9</v>
      </c>
      <c r="E94" s="18">
        <v>3483.9</v>
      </c>
      <c r="F94" s="18">
        <v>3483.9</v>
      </c>
      <c r="G94" s="18">
        <v>3483.9</v>
      </c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57" t="s">
        <v>166</v>
      </c>
      <c r="X94" s="57"/>
    </row>
    <row r="95" spans="1:73" ht="54" customHeight="1" x14ac:dyDescent="0.25">
      <c r="A95" s="45"/>
      <c r="B95" s="9" t="s">
        <v>131</v>
      </c>
      <c r="C95" s="50" t="s">
        <v>12</v>
      </c>
      <c r="D95" s="18">
        <v>945</v>
      </c>
      <c r="E95" s="18">
        <v>945</v>
      </c>
      <c r="F95" s="18">
        <v>283.5</v>
      </c>
      <c r="G95" s="18">
        <v>283.5</v>
      </c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57" t="s">
        <v>145</v>
      </c>
      <c r="X95" s="57"/>
    </row>
    <row r="96" spans="1:73" ht="37.5" customHeight="1" x14ac:dyDescent="0.25">
      <c r="A96" s="82"/>
      <c r="B96" s="61" t="s">
        <v>14</v>
      </c>
      <c r="C96" s="47" t="s">
        <v>13</v>
      </c>
      <c r="D96" s="10">
        <f>D97+D98</f>
        <v>11166.300000000001</v>
      </c>
      <c r="E96" s="10">
        <f t="shared" ref="E96" si="25">E97+E98</f>
        <v>11166.300000000001</v>
      </c>
      <c r="F96" s="10">
        <f t="shared" ref="F96" si="26">F97+F98</f>
        <v>8558.5</v>
      </c>
      <c r="G96" s="10">
        <f t="shared" ref="G96" si="27">G97+G98</f>
        <v>8558.5</v>
      </c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74" t="s">
        <v>187</v>
      </c>
      <c r="X96" s="75"/>
    </row>
    <row r="97" spans="1:24" ht="34.5" customHeight="1" x14ac:dyDescent="0.25">
      <c r="A97" s="83"/>
      <c r="B97" s="76"/>
      <c r="C97" s="50" t="s">
        <v>30</v>
      </c>
      <c r="D97" s="1">
        <f>D89+D90+D91+D93+D94+D88</f>
        <v>9882.7000000000007</v>
      </c>
      <c r="E97" s="1">
        <f t="shared" ref="E97:G97" si="28">E89+E90+E91+E93+E94+E88</f>
        <v>9882.7000000000007</v>
      </c>
      <c r="F97" s="1">
        <f t="shared" si="28"/>
        <v>8056.7000000000007</v>
      </c>
      <c r="G97" s="1">
        <f t="shared" si="28"/>
        <v>8056.7000000000007</v>
      </c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72" t="s">
        <v>188</v>
      </c>
      <c r="X97" s="73"/>
    </row>
    <row r="98" spans="1:24" ht="48.75" customHeight="1" x14ac:dyDescent="0.25">
      <c r="A98" s="81"/>
      <c r="B98" s="81"/>
      <c r="C98" s="50" t="s">
        <v>12</v>
      </c>
      <c r="D98" s="1">
        <f>D92+D95</f>
        <v>1283.5999999999999</v>
      </c>
      <c r="E98" s="1">
        <f t="shared" ref="E98:G98" si="29">E92+E95</f>
        <v>1283.5999999999999</v>
      </c>
      <c r="F98" s="1">
        <f t="shared" si="29"/>
        <v>501.8</v>
      </c>
      <c r="G98" s="1">
        <f t="shared" si="29"/>
        <v>501.8</v>
      </c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72" t="s">
        <v>189</v>
      </c>
      <c r="X98" s="73"/>
    </row>
    <row r="99" spans="1:24" ht="36" customHeight="1" x14ac:dyDescent="0.25">
      <c r="A99" s="78"/>
      <c r="B99" s="79" t="s">
        <v>11</v>
      </c>
      <c r="C99" s="47" t="s">
        <v>13</v>
      </c>
      <c r="D99" s="10">
        <f>D100+D101+D102</f>
        <v>197277.59999999998</v>
      </c>
      <c r="E99" s="10">
        <f t="shared" ref="E99:G99" si="30">E100+E101+E102</f>
        <v>197277.59999999998</v>
      </c>
      <c r="F99" s="10">
        <f t="shared" si="30"/>
        <v>100530.7</v>
      </c>
      <c r="G99" s="10">
        <f t="shared" si="30"/>
        <v>95884.4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74" t="s">
        <v>190</v>
      </c>
      <c r="X99" s="75"/>
    </row>
    <row r="100" spans="1:24" x14ac:dyDescent="0.25">
      <c r="A100" s="78"/>
      <c r="B100" s="80"/>
      <c r="C100" s="50" t="s">
        <v>30</v>
      </c>
      <c r="D100" s="1">
        <f>D55+D69+D74+D85+D97</f>
        <v>76625.7</v>
      </c>
      <c r="E100" s="1">
        <f t="shared" ref="E100:G100" si="31">E55+E69+E74+E85+E97</f>
        <v>76625.7</v>
      </c>
      <c r="F100" s="1">
        <f t="shared" si="31"/>
        <v>41219.199999999997</v>
      </c>
      <c r="G100" s="1">
        <f t="shared" si="31"/>
        <v>36572.800000000003</v>
      </c>
      <c r="H100" s="1">
        <f t="shared" ref="H100:V100" si="32">H87+H98</f>
        <v>0</v>
      </c>
      <c r="I100" s="1">
        <f t="shared" si="32"/>
        <v>0</v>
      </c>
      <c r="J100" s="1">
        <f t="shared" si="32"/>
        <v>0</v>
      </c>
      <c r="K100" s="1">
        <f t="shared" si="32"/>
        <v>0</v>
      </c>
      <c r="L100" s="1">
        <f t="shared" si="32"/>
        <v>0</v>
      </c>
      <c r="M100" s="1">
        <f t="shared" si="32"/>
        <v>0</v>
      </c>
      <c r="N100" s="1">
        <f t="shared" si="32"/>
        <v>0</v>
      </c>
      <c r="O100" s="1">
        <f t="shared" si="32"/>
        <v>0</v>
      </c>
      <c r="P100" s="1">
        <f t="shared" si="32"/>
        <v>0</v>
      </c>
      <c r="Q100" s="1">
        <f t="shared" si="32"/>
        <v>0</v>
      </c>
      <c r="R100" s="1">
        <f t="shared" si="32"/>
        <v>0</v>
      </c>
      <c r="S100" s="1">
        <f t="shared" si="32"/>
        <v>0</v>
      </c>
      <c r="T100" s="1">
        <f t="shared" si="32"/>
        <v>0</v>
      </c>
      <c r="U100" s="1">
        <f t="shared" si="32"/>
        <v>0</v>
      </c>
      <c r="V100" s="1">
        <f t="shared" si="32"/>
        <v>0</v>
      </c>
      <c r="W100" s="57" t="s">
        <v>191</v>
      </c>
      <c r="X100" s="57"/>
    </row>
    <row r="101" spans="1:24" ht="65.25" customHeight="1" x14ac:dyDescent="0.25">
      <c r="A101" s="78"/>
      <c r="B101" s="80"/>
      <c r="C101" s="50" t="s">
        <v>12</v>
      </c>
      <c r="D101" s="1">
        <f>D56+D70+D86+D98</f>
        <v>104951.9</v>
      </c>
      <c r="E101" s="1">
        <f t="shared" ref="E101:G101" si="33">E56+E70+E86+E98</f>
        <v>104951.9</v>
      </c>
      <c r="F101" s="1">
        <f t="shared" si="33"/>
        <v>54613.100000000006</v>
      </c>
      <c r="G101" s="1">
        <f t="shared" si="33"/>
        <v>54613.2</v>
      </c>
      <c r="H101" s="1" t="e">
        <f>H82+#REF!</f>
        <v>#REF!</v>
      </c>
      <c r="I101" s="1" t="e">
        <f>I82+#REF!</f>
        <v>#REF!</v>
      </c>
      <c r="J101" s="1" t="e">
        <f>J82+#REF!</f>
        <v>#REF!</v>
      </c>
      <c r="K101" s="1" t="e">
        <f>K82+#REF!</f>
        <v>#REF!</v>
      </c>
      <c r="L101" s="1" t="e">
        <f>L82+#REF!</f>
        <v>#REF!</v>
      </c>
      <c r="M101" s="1" t="e">
        <f>M82+#REF!</f>
        <v>#REF!</v>
      </c>
      <c r="N101" s="1" t="e">
        <f>N82+#REF!</f>
        <v>#REF!</v>
      </c>
      <c r="O101" s="1" t="e">
        <f>O82+#REF!</f>
        <v>#REF!</v>
      </c>
      <c r="P101" s="1" t="e">
        <f>P82+#REF!</f>
        <v>#REF!</v>
      </c>
      <c r="Q101" s="1" t="e">
        <f>Q82+#REF!</f>
        <v>#REF!</v>
      </c>
      <c r="R101" s="1" t="e">
        <f>R82+#REF!</f>
        <v>#REF!</v>
      </c>
      <c r="S101" s="1" t="e">
        <f>S82+#REF!</f>
        <v>#REF!</v>
      </c>
      <c r="T101" s="1" t="e">
        <f>T82+#REF!</f>
        <v>#REF!</v>
      </c>
      <c r="U101" s="1" t="e">
        <f>U82+#REF!</f>
        <v>#REF!</v>
      </c>
      <c r="V101" s="1" t="e">
        <f>V82+#REF!</f>
        <v>#REF!</v>
      </c>
      <c r="W101" s="57" t="s">
        <v>192</v>
      </c>
      <c r="X101" s="57"/>
    </row>
    <row r="102" spans="1:24" ht="65.25" customHeight="1" x14ac:dyDescent="0.25">
      <c r="A102" s="49"/>
      <c r="B102" s="50"/>
      <c r="C102" s="50" t="s">
        <v>159</v>
      </c>
      <c r="D102" s="1">
        <f>D84</f>
        <v>15700</v>
      </c>
      <c r="E102" s="1">
        <f t="shared" ref="E102:G102" si="34">E84</f>
        <v>15700</v>
      </c>
      <c r="F102" s="1">
        <f t="shared" si="34"/>
        <v>4698.3999999999996</v>
      </c>
      <c r="G102" s="1">
        <f t="shared" si="34"/>
        <v>4698.3999999999996</v>
      </c>
      <c r="H102" s="1">
        <f t="shared" ref="H102:V102" si="35">H84</f>
        <v>0</v>
      </c>
      <c r="I102" s="1">
        <f t="shared" si="35"/>
        <v>0</v>
      </c>
      <c r="J102" s="1">
        <f t="shared" si="35"/>
        <v>0</v>
      </c>
      <c r="K102" s="1">
        <f t="shared" si="35"/>
        <v>0</v>
      </c>
      <c r="L102" s="1">
        <f t="shared" si="35"/>
        <v>0</v>
      </c>
      <c r="M102" s="1">
        <f t="shared" si="35"/>
        <v>0</v>
      </c>
      <c r="N102" s="1">
        <f t="shared" si="35"/>
        <v>0</v>
      </c>
      <c r="O102" s="1">
        <f t="shared" si="35"/>
        <v>0</v>
      </c>
      <c r="P102" s="1">
        <f t="shared" si="35"/>
        <v>0</v>
      </c>
      <c r="Q102" s="1">
        <f t="shared" si="35"/>
        <v>0</v>
      </c>
      <c r="R102" s="1">
        <f t="shared" si="35"/>
        <v>0</v>
      </c>
      <c r="S102" s="1">
        <f t="shared" si="35"/>
        <v>0</v>
      </c>
      <c r="T102" s="1">
        <f t="shared" si="35"/>
        <v>0</v>
      </c>
      <c r="U102" s="1">
        <f t="shared" si="35"/>
        <v>0</v>
      </c>
      <c r="V102" s="1">
        <f t="shared" si="35"/>
        <v>0</v>
      </c>
      <c r="W102" s="57" t="s">
        <v>193</v>
      </c>
      <c r="X102" s="57"/>
    </row>
    <row r="103" spans="1:24" ht="15.75" customHeight="1" x14ac:dyDescent="0.25">
      <c r="A103" s="52">
        <v>4</v>
      </c>
      <c r="B103" s="79" t="s">
        <v>86</v>
      </c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</row>
    <row r="104" spans="1:24" ht="28.5" customHeight="1" x14ac:dyDescent="0.25">
      <c r="A104" s="79" t="s">
        <v>87</v>
      </c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</row>
    <row r="105" spans="1:24" ht="57.75" customHeight="1" x14ac:dyDescent="0.25">
      <c r="A105" s="7"/>
      <c r="B105" s="50" t="s">
        <v>88</v>
      </c>
      <c r="C105" s="50" t="s">
        <v>30</v>
      </c>
      <c r="D105" s="1">
        <v>49.3</v>
      </c>
      <c r="E105" s="1">
        <v>49.3</v>
      </c>
      <c r="F105" s="1">
        <v>49.3</v>
      </c>
      <c r="G105" s="1">
        <v>48.8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57" t="s">
        <v>208</v>
      </c>
      <c r="X105" s="57"/>
    </row>
    <row r="106" spans="1:24" ht="48.75" customHeight="1" x14ac:dyDescent="0.25">
      <c r="A106" s="7"/>
      <c r="B106" s="50" t="s">
        <v>89</v>
      </c>
      <c r="C106" s="50" t="s">
        <v>30</v>
      </c>
      <c r="D106" s="1">
        <v>990</v>
      </c>
      <c r="E106" s="1">
        <v>990</v>
      </c>
      <c r="F106" s="1">
        <v>882.8</v>
      </c>
      <c r="G106" s="1">
        <v>882.8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57" t="s">
        <v>209</v>
      </c>
      <c r="X106" s="57"/>
    </row>
    <row r="107" spans="1:24" ht="48.75" customHeight="1" x14ac:dyDescent="0.25">
      <c r="A107" s="8"/>
      <c r="B107" s="9" t="s">
        <v>133</v>
      </c>
      <c r="C107" s="50"/>
      <c r="D107" s="1">
        <f>D108+D109</f>
        <v>5717.9</v>
      </c>
      <c r="E107" s="1">
        <f t="shared" ref="E107:G107" si="36">E108+E109</f>
        <v>5717.9</v>
      </c>
      <c r="F107" s="1">
        <f t="shared" si="36"/>
        <v>4980.3</v>
      </c>
      <c r="G107" s="1">
        <f t="shared" si="36"/>
        <v>4836.1000000000004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57" t="s">
        <v>210</v>
      </c>
      <c r="X107" s="57"/>
    </row>
    <row r="108" spans="1:24" ht="102" customHeight="1" x14ac:dyDescent="0.25">
      <c r="A108" s="8"/>
      <c r="B108" s="9" t="s">
        <v>134</v>
      </c>
      <c r="C108" s="50" t="s">
        <v>12</v>
      </c>
      <c r="D108" s="1">
        <v>5331.9</v>
      </c>
      <c r="E108" s="1">
        <v>5331.9</v>
      </c>
      <c r="F108" s="1">
        <v>4594.3</v>
      </c>
      <c r="G108" s="1">
        <v>4543.1000000000004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57" t="s">
        <v>211</v>
      </c>
      <c r="X108" s="57"/>
    </row>
    <row r="109" spans="1:24" ht="117.75" customHeight="1" x14ac:dyDescent="0.25">
      <c r="A109" s="8"/>
      <c r="B109" s="9" t="s">
        <v>135</v>
      </c>
      <c r="C109" s="50" t="s">
        <v>30</v>
      </c>
      <c r="D109" s="1">
        <v>386</v>
      </c>
      <c r="E109" s="1">
        <v>386</v>
      </c>
      <c r="F109" s="1">
        <v>386</v>
      </c>
      <c r="G109" s="1">
        <v>293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57" t="s">
        <v>212</v>
      </c>
      <c r="X109" s="57"/>
    </row>
    <row r="110" spans="1:24" ht="33" customHeight="1" x14ac:dyDescent="0.25">
      <c r="A110" s="82"/>
      <c r="B110" s="61" t="s">
        <v>14</v>
      </c>
      <c r="C110" s="47" t="s">
        <v>13</v>
      </c>
      <c r="D110" s="10">
        <f>D111+D112</f>
        <v>6757.2</v>
      </c>
      <c r="E110" s="10">
        <f t="shared" ref="E110:G110" si="37">E111+E112</f>
        <v>6757.2</v>
      </c>
      <c r="F110" s="10">
        <f t="shared" si="37"/>
        <v>5912.4</v>
      </c>
      <c r="G110" s="10">
        <f t="shared" si="37"/>
        <v>5767.7000000000007</v>
      </c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64" t="s">
        <v>213</v>
      </c>
      <c r="X110" s="57"/>
    </row>
    <row r="111" spans="1:24" ht="48.75" customHeight="1" x14ac:dyDescent="0.25">
      <c r="A111" s="83"/>
      <c r="B111" s="76"/>
      <c r="C111" s="50" t="s">
        <v>12</v>
      </c>
      <c r="D111" s="1">
        <f>D108</f>
        <v>5331.9</v>
      </c>
      <c r="E111" s="1">
        <f t="shared" ref="E111:G111" si="38">E108</f>
        <v>5331.9</v>
      </c>
      <c r="F111" s="1">
        <f t="shared" si="38"/>
        <v>4594.3</v>
      </c>
      <c r="G111" s="1">
        <f t="shared" si="38"/>
        <v>4543.1000000000004</v>
      </c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57" t="s">
        <v>211</v>
      </c>
      <c r="X111" s="57"/>
    </row>
    <row r="112" spans="1:24" x14ac:dyDescent="0.25">
      <c r="A112" s="77"/>
      <c r="B112" s="77"/>
      <c r="C112" s="50" t="s">
        <v>30</v>
      </c>
      <c r="D112" s="21">
        <f>D106+D105+D109</f>
        <v>1425.3</v>
      </c>
      <c r="E112" s="21">
        <f t="shared" ref="E112:G112" si="39">E106+E105+E109</f>
        <v>1425.3</v>
      </c>
      <c r="F112" s="21">
        <f t="shared" si="39"/>
        <v>1318.1</v>
      </c>
      <c r="G112" s="21">
        <f t="shared" si="39"/>
        <v>1224.5999999999999</v>
      </c>
      <c r="H112" s="21">
        <f t="shared" ref="H112:V112" si="40">H105</f>
        <v>0</v>
      </c>
      <c r="I112" s="21">
        <f t="shared" si="40"/>
        <v>0</v>
      </c>
      <c r="J112" s="21">
        <f t="shared" si="40"/>
        <v>0</v>
      </c>
      <c r="K112" s="21">
        <f t="shared" si="40"/>
        <v>0</v>
      </c>
      <c r="L112" s="21">
        <f t="shared" si="40"/>
        <v>0</v>
      </c>
      <c r="M112" s="21">
        <f t="shared" si="40"/>
        <v>0</v>
      </c>
      <c r="N112" s="21">
        <f t="shared" si="40"/>
        <v>0</v>
      </c>
      <c r="O112" s="21">
        <f t="shared" si="40"/>
        <v>0</v>
      </c>
      <c r="P112" s="21">
        <f t="shared" si="40"/>
        <v>0</v>
      </c>
      <c r="Q112" s="21">
        <f t="shared" si="40"/>
        <v>0</v>
      </c>
      <c r="R112" s="21">
        <f t="shared" si="40"/>
        <v>0</v>
      </c>
      <c r="S112" s="21">
        <f t="shared" si="40"/>
        <v>0</v>
      </c>
      <c r="T112" s="21">
        <f t="shared" si="40"/>
        <v>0</v>
      </c>
      <c r="U112" s="21">
        <f t="shared" si="40"/>
        <v>0</v>
      </c>
      <c r="V112" s="21">
        <f t="shared" si="40"/>
        <v>0</v>
      </c>
      <c r="W112" s="57" t="s">
        <v>214</v>
      </c>
      <c r="X112" s="57"/>
    </row>
    <row r="113" spans="1:24" ht="18.75" customHeight="1" x14ac:dyDescent="0.25">
      <c r="A113" s="99" t="s">
        <v>90</v>
      </c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</row>
    <row r="114" spans="1:24" ht="74.25" customHeight="1" x14ac:dyDescent="0.25">
      <c r="A114" s="54"/>
      <c r="B114" s="50" t="s">
        <v>91</v>
      </c>
      <c r="C114" s="50" t="s">
        <v>30</v>
      </c>
      <c r="D114" s="1">
        <v>205</v>
      </c>
      <c r="E114" s="1">
        <v>205</v>
      </c>
      <c r="F114" s="1">
        <v>136</v>
      </c>
      <c r="G114" s="1">
        <v>101.4</v>
      </c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57" t="s">
        <v>215</v>
      </c>
      <c r="X114" s="57"/>
    </row>
    <row r="115" spans="1:24" ht="43.5" customHeight="1" x14ac:dyDescent="0.25">
      <c r="A115" s="54"/>
      <c r="B115" s="50" t="s">
        <v>92</v>
      </c>
      <c r="C115" s="50" t="s">
        <v>30</v>
      </c>
      <c r="D115" s="1">
        <v>4950.6000000000004</v>
      </c>
      <c r="E115" s="1">
        <v>4950.6000000000004</v>
      </c>
      <c r="F115" s="1">
        <v>3296.6</v>
      </c>
      <c r="G115" s="1">
        <v>3079.7</v>
      </c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57" t="s">
        <v>216</v>
      </c>
      <c r="X115" s="57"/>
    </row>
    <row r="116" spans="1:24" ht="102" customHeight="1" x14ac:dyDescent="0.25">
      <c r="A116" s="54"/>
      <c r="B116" s="50" t="s">
        <v>93</v>
      </c>
      <c r="C116" s="50" t="s">
        <v>30</v>
      </c>
      <c r="D116" s="1">
        <v>2180</v>
      </c>
      <c r="E116" s="1">
        <v>2180</v>
      </c>
      <c r="F116" s="1">
        <v>0</v>
      </c>
      <c r="G116" s="1">
        <v>0</v>
      </c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57" t="s">
        <v>20</v>
      </c>
      <c r="X116" s="57"/>
    </row>
    <row r="117" spans="1:24" ht="102" customHeight="1" x14ac:dyDescent="0.25">
      <c r="A117" s="54"/>
      <c r="B117" s="50" t="s">
        <v>136</v>
      </c>
      <c r="C117" s="50" t="s">
        <v>30</v>
      </c>
      <c r="D117" s="1">
        <v>733.5</v>
      </c>
      <c r="E117" s="1">
        <v>733.5</v>
      </c>
      <c r="F117" s="1">
        <v>87.5</v>
      </c>
      <c r="G117" s="1">
        <v>0</v>
      </c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57" t="s">
        <v>20</v>
      </c>
      <c r="X117" s="57"/>
    </row>
    <row r="118" spans="1:24" ht="66.75" customHeight="1" x14ac:dyDescent="0.25">
      <c r="A118" s="54"/>
      <c r="B118" s="50" t="s">
        <v>137</v>
      </c>
      <c r="C118" s="50" t="s">
        <v>12</v>
      </c>
      <c r="D118" s="1">
        <v>2424.8000000000002</v>
      </c>
      <c r="E118" s="1">
        <v>2424.8000000000002</v>
      </c>
      <c r="F118" s="1">
        <v>0</v>
      </c>
      <c r="G118" s="1">
        <v>0</v>
      </c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57" t="s">
        <v>20</v>
      </c>
      <c r="X118" s="57"/>
    </row>
    <row r="119" spans="1:24" ht="32.25" customHeight="1" x14ac:dyDescent="0.25">
      <c r="A119" s="110"/>
      <c r="B119" s="61" t="s">
        <v>14</v>
      </c>
      <c r="C119" s="47" t="s">
        <v>138</v>
      </c>
      <c r="D119" s="10">
        <f>D120+D121</f>
        <v>10493.900000000001</v>
      </c>
      <c r="E119" s="10">
        <f t="shared" ref="E119:G119" si="41">E120+E121</f>
        <v>10493.900000000001</v>
      </c>
      <c r="F119" s="10">
        <f t="shared" si="41"/>
        <v>3520.1</v>
      </c>
      <c r="G119" s="10">
        <f t="shared" si="41"/>
        <v>3181.1</v>
      </c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64" t="s">
        <v>217</v>
      </c>
      <c r="X119" s="64"/>
    </row>
    <row r="120" spans="1:24" ht="48.75" customHeight="1" x14ac:dyDescent="0.25">
      <c r="A120" s="111"/>
      <c r="B120" s="81"/>
      <c r="C120" s="50" t="s">
        <v>12</v>
      </c>
      <c r="D120" s="1">
        <f>D118</f>
        <v>2424.8000000000002</v>
      </c>
      <c r="E120" s="1">
        <f t="shared" ref="E120:G120" si="42">E118</f>
        <v>2424.8000000000002</v>
      </c>
      <c r="F120" s="1">
        <f t="shared" si="42"/>
        <v>0</v>
      </c>
      <c r="G120" s="1">
        <f t="shared" si="42"/>
        <v>0</v>
      </c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57" t="s">
        <v>20</v>
      </c>
      <c r="X120" s="57"/>
    </row>
    <row r="121" spans="1:24" s="24" customFormat="1" ht="36.75" customHeight="1" x14ac:dyDescent="0.25">
      <c r="A121" s="112"/>
      <c r="B121" s="77"/>
      <c r="C121" s="50" t="s">
        <v>30</v>
      </c>
      <c r="D121" s="10">
        <f>D114+D115+D116+D117</f>
        <v>8069.1</v>
      </c>
      <c r="E121" s="10">
        <f t="shared" ref="E121:G121" si="43">E114+E115+E116+E117</f>
        <v>8069.1</v>
      </c>
      <c r="F121" s="10">
        <f t="shared" si="43"/>
        <v>3520.1</v>
      </c>
      <c r="G121" s="10">
        <f t="shared" si="43"/>
        <v>3181.1</v>
      </c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57" t="s">
        <v>218</v>
      </c>
      <c r="X121" s="57"/>
    </row>
    <row r="122" spans="1:24" ht="18.75" customHeight="1" x14ac:dyDescent="0.25">
      <c r="A122" s="65" t="s">
        <v>94</v>
      </c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7"/>
    </row>
    <row r="123" spans="1:24" s="24" customFormat="1" ht="63" customHeight="1" x14ac:dyDescent="0.25">
      <c r="A123" s="22"/>
      <c r="B123" s="25" t="s">
        <v>17</v>
      </c>
      <c r="C123" s="50" t="s">
        <v>30</v>
      </c>
      <c r="D123" s="1">
        <v>239.2</v>
      </c>
      <c r="E123" s="1">
        <v>239.2</v>
      </c>
      <c r="F123" s="1">
        <v>130</v>
      </c>
      <c r="G123" s="1">
        <v>121.9</v>
      </c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57" t="s">
        <v>219</v>
      </c>
      <c r="X123" s="57"/>
    </row>
    <row r="124" spans="1:24" s="24" customFormat="1" ht="93.75" customHeight="1" x14ac:dyDescent="0.25">
      <c r="A124" s="22"/>
      <c r="B124" s="25" t="s">
        <v>95</v>
      </c>
      <c r="C124" s="50" t="s">
        <v>30</v>
      </c>
      <c r="D124" s="1">
        <v>24986.6</v>
      </c>
      <c r="E124" s="1">
        <v>24986.6</v>
      </c>
      <c r="F124" s="1">
        <v>16857.599999999999</v>
      </c>
      <c r="G124" s="1">
        <v>15773.9</v>
      </c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57" t="s">
        <v>220</v>
      </c>
      <c r="X124" s="57"/>
    </row>
    <row r="125" spans="1:24" s="24" customFormat="1" ht="35.25" customHeight="1" x14ac:dyDescent="0.25">
      <c r="A125" s="68"/>
      <c r="B125" s="61" t="s">
        <v>14</v>
      </c>
      <c r="C125" s="47" t="s">
        <v>23</v>
      </c>
      <c r="D125" s="10">
        <f>D126</f>
        <v>25225.8</v>
      </c>
      <c r="E125" s="10">
        <f t="shared" ref="E125:V125" si="44">E126</f>
        <v>25225.8</v>
      </c>
      <c r="F125" s="10">
        <f t="shared" si="44"/>
        <v>16987.599999999999</v>
      </c>
      <c r="G125" s="10">
        <f t="shared" si="44"/>
        <v>15895.8</v>
      </c>
      <c r="H125" s="10">
        <f t="shared" si="44"/>
        <v>0</v>
      </c>
      <c r="I125" s="10">
        <f t="shared" si="44"/>
        <v>0</v>
      </c>
      <c r="J125" s="10">
        <f t="shared" si="44"/>
        <v>0</v>
      </c>
      <c r="K125" s="10">
        <f t="shared" si="44"/>
        <v>0</v>
      </c>
      <c r="L125" s="10">
        <f t="shared" si="44"/>
        <v>0</v>
      </c>
      <c r="M125" s="10">
        <f t="shared" si="44"/>
        <v>0</v>
      </c>
      <c r="N125" s="10">
        <f t="shared" si="44"/>
        <v>0</v>
      </c>
      <c r="O125" s="10">
        <f t="shared" si="44"/>
        <v>0</v>
      </c>
      <c r="P125" s="10">
        <f t="shared" si="44"/>
        <v>0</v>
      </c>
      <c r="Q125" s="10">
        <f t="shared" si="44"/>
        <v>0</v>
      </c>
      <c r="R125" s="10">
        <f t="shared" si="44"/>
        <v>0</v>
      </c>
      <c r="S125" s="10">
        <f t="shared" si="44"/>
        <v>0</v>
      </c>
      <c r="T125" s="10">
        <f t="shared" si="44"/>
        <v>0</v>
      </c>
      <c r="U125" s="10">
        <f t="shared" si="44"/>
        <v>0</v>
      </c>
      <c r="V125" s="10">
        <f t="shared" si="44"/>
        <v>0</v>
      </c>
      <c r="W125" s="64" t="s">
        <v>221</v>
      </c>
      <c r="X125" s="64"/>
    </row>
    <row r="126" spans="1:24" s="24" customFormat="1" ht="36" customHeight="1" x14ac:dyDescent="0.25">
      <c r="A126" s="60"/>
      <c r="B126" s="63"/>
      <c r="C126" s="50" t="s">
        <v>30</v>
      </c>
      <c r="D126" s="1">
        <f>D124+D123</f>
        <v>25225.8</v>
      </c>
      <c r="E126" s="1">
        <f t="shared" ref="E126:G126" si="45">E124+E123</f>
        <v>25225.8</v>
      </c>
      <c r="F126" s="1">
        <f t="shared" si="45"/>
        <v>16987.599999999999</v>
      </c>
      <c r="G126" s="1">
        <f t="shared" si="45"/>
        <v>15895.8</v>
      </c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57" t="s">
        <v>221</v>
      </c>
      <c r="X126" s="57"/>
    </row>
    <row r="127" spans="1:24" ht="18.75" customHeight="1" x14ac:dyDescent="0.25">
      <c r="A127" s="65" t="s">
        <v>96</v>
      </c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7"/>
    </row>
    <row r="128" spans="1:24" s="24" customFormat="1" ht="46.5" customHeight="1" x14ac:dyDescent="0.25">
      <c r="A128" s="22"/>
      <c r="B128" s="25" t="s">
        <v>97</v>
      </c>
      <c r="C128" s="50" t="s">
        <v>30</v>
      </c>
      <c r="D128" s="1">
        <v>621.79999999999995</v>
      </c>
      <c r="E128" s="1">
        <v>621.79999999999995</v>
      </c>
      <c r="F128" s="1">
        <v>0</v>
      </c>
      <c r="G128" s="1">
        <v>0</v>
      </c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57" t="s">
        <v>21</v>
      </c>
      <c r="X128" s="57"/>
    </row>
    <row r="129" spans="1:24" s="24" customFormat="1" ht="35.25" customHeight="1" x14ac:dyDescent="0.25">
      <c r="A129" s="68"/>
      <c r="B129" s="61" t="s">
        <v>14</v>
      </c>
      <c r="C129" s="47" t="s">
        <v>23</v>
      </c>
      <c r="D129" s="10">
        <f>D130</f>
        <v>621.79999999999995</v>
      </c>
      <c r="E129" s="10">
        <f t="shared" ref="E129" si="46">E130</f>
        <v>621.79999999999995</v>
      </c>
      <c r="F129" s="10">
        <f t="shared" ref="F129" si="47">F130</f>
        <v>0</v>
      </c>
      <c r="G129" s="10">
        <f t="shared" ref="G129" si="48">G130</f>
        <v>0</v>
      </c>
      <c r="H129" s="10">
        <f t="shared" ref="H129" si="49">H130</f>
        <v>0</v>
      </c>
      <c r="I129" s="10">
        <f t="shared" ref="I129" si="50">I130</f>
        <v>0</v>
      </c>
      <c r="J129" s="10">
        <f t="shared" ref="J129" si="51">J130</f>
        <v>0</v>
      </c>
      <c r="K129" s="10">
        <f t="shared" ref="K129" si="52">K130</f>
        <v>0</v>
      </c>
      <c r="L129" s="10">
        <f t="shared" ref="L129" si="53">L130</f>
        <v>0</v>
      </c>
      <c r="M129" s="10">
        <f t="shared" ref="M129" si="54">M130</f>
        <v>0</v>
      </c>
      <c r="N129" s="10">
        <f t="shared" ref="N129" si="55">N130</f>
        <v>0</v>
      </c>
      <c r="O129" s="10">
        <f t="shared" ref="O129" si="56">O130</f>
        <v>0</v>
      </c>
      <c r="P129" s="10">
        <f t="shared" ref="P129" si="57">P130</f>
        <v>0</v>
      </c>
      <c r="Q129" s="10">
        <f t="shared" ref="Q129" si="58">Q130</f>
        <v>0</v>
      </c>
      <c r="R129" s="10">
        <f t="shared" ref="R129" si="59">R130</f>
        <v>0</v>
      </c>
      <c r="S129" s="10">
        <f t="shared" ref="S129" si="60">S130</f>
        <v>0</v>
      </c>
      <c r="T129" s="10">
        <f t="shared" ref="T129" si="61">T130</f>
        <v>0</v>
      </c>
      <c r="U129" s="10">
        <f t="shared" ref="U129" si="62">U130</f>
        <v>0</v>
      </c>
      <c r="V129" s="10">
        <f t="shared" ref="V129" si="63">V130</f>
        <v>0</v>
      </c>
      <c r="W129" s="64" t="s">
        <v>21</v>
      </c>
      <c r="X129" s="64"/>
    </row>
    <row r="130" spans="1:24" s="24" customFormat="1" ht="36" customHeight="1" x14ac:dyDescent="0.25">
      <c r="A130" s="60"/>
      <c r="B130" s="63"/>
      <c r="C130" s="50" t="s">
        <v>30</v>
      </c>
      <c r="D130" s="1">
        <f>D128</f>
        <v>621.79999999999995</v>
      </c>
      <c r="E130" s="1">
        <f t="shared" ref="E130:G130" si="64">E128</f>
        <v>621.79999999999995</v>
      </c>
      <c r="F130" s="1">
        <f t="shared" si="64"/>
        <v>0</v>
      </c>
      <c r="G130" s="1">
        <f t="shared" si="64"/>
        <v>0</v>
      </c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57" t="s">
        <v>21</v>
      </c>
      <c r="X130" s="57"/>
    </row>
    <row r="131" spans="1:24" ht="36" customHeight="1" x14ac:dyDescent="0.25">
      <c r="A131" s="82"/>
      <c r="B131" s="96" t="s">
        <v>11</v>
      </c>
      <c r="C131" s="47" t="s">
        <v>13</v>
      </c>
      <c r="D131" s="10">
        <f>D132+D133</f>
        <v>43098.7</v>
      </c>
      <c r="E131" s="10">
        <f t="shared" ref="E131:G131" si="65">E132+E133</f>
        <v>43098.7</v>
      </c>
      <c r="F131" s="10">
        <f t="shared" si="65"/>
        <v>26420.1</v>
      </c>
      <c r="G131" s="10">
        <f t="shared" si="65"/>
        <v>24844.6</v>
      </c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74" t="s">
        <v>222</v>
      </c>
      <c r="X131" s="75"/>
    </row>
    <row r="132" spans="1:24" x14ac:dyDescent="0.25">
      <c r="A132" s="83"/>
      <c r="B132" s="97"/>
      <c r="C132" s="50" t="s">
        <v>30</v>
      </c>
      <c r="D132" s="1">
        <f>D112+D121+D126+D130</f>
        <v>35342</v>
      </c>
      <c r="E132" s="1">
        <f t="shared" ref="E132:G132" si="66">E112+E121+E126+E130</f>
        <v>35342</v>
      </c>
      <c r="F132" s="1">
        <f t="shared" si="66"/>
        <v>21825.8</v>
      </c>
      <c r="G132" s="1">
        <f t="shared" si="66"/>
        <v>20301.5</v>
      </c>
      <c r="H132" s="1">
        <f t="shared" ref="H132:V132" si="67">H121+H126</f>
        <v>0</v>
      </c>
      <c r="I132" s="1">
        <f t="shared" si="67"/>
        <v>0</v>
      </c>
      <c r="J132" s="1">
        <f t="shared" si="67"/>
        <v>0</v>
      </c>
      <c r="K132" s="1">
        <f t="shared" si="67"/>
        <v>0</v>
      </c>
      <c r="L132" s="1">
        <f t="shared" si="67"/>
        <v>0</v>
      </c>
      <c r="M132" s="1">
        <f t="shared" si="67"/>
        <v>0</v>
      </c>
      <c r="N132" s="1">
        <f t="shared" si="67"/>
        <v>0</v>
      </c>
      <c r="O132" s="1">
        <f t="shared" si="67"/>
        <v>0</v>
      </c>
      <c r="P132" s="1">
        <f t="shared" si="67"/>
        <v>0</v>
      </c>
      <c r="Q132" s="1">
        <f t="shared" si="67"/>
        <v>0</v>
      </c>
      <c r="R132" s="1">
        <f t="shared" si="67"/>
        <v>0</v>
      </c>
      <c r="S132" s="1">
        <f t="shared" si="67"/>
        <v>0</v>
      </c>
      <c r="T132" s="1">
        <f t="shared" si="67"/>
        <v>0</v>
      </c>
      <c r="U132" s="1">
        <f t="shared" si="67"/>
        <v>0</v>
      </c>
      <c r="V132" s="1">
        <f t="shared" si="67"/>
        <v>0</v>
      </c>
      <c r="W132" s="57" t="s">
        <v>223</v>
      </c>
      <c r="X132" s="57"/>
    </row>
    <row r="133" spans="1:24" ht="47.25" x14ac:dyDescent="0.25">
      <c r="A133" s="77"/>
      <c r="B133" s="98"/>
      <c r="C133" s="50" t="s">
        <v>12</v>
      </c>
      <c r="D133" s="1">
        <f>D120+D111</f>
        <v>7756.7</v>
      </c>
      <c r="E133" s="1">
        <f t="shared" ref="E133:G133" si="68">E120+E111</f>
        <v>7756.7</v>
      </c>
      <c r="F133" s="1">
        <f t="shared" si="68"/>
        <v>4594.3</v>
      </c>
      <c r="G133" s="1">
        <f t="shared" si="68"/>
        <v>4543.1000000000004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57" t="s">
        <v>224</v>
      </c>
      <c r="X133" s="57"/>
    </row>
    <row r="134" spans="1:24" ht="33" customHeight="1" x14ac:dyDescent="0.25">
      <c r="A134" s="47">
        <v>5</v>
      </c>
      <c r="B134" s="91" t="s">
        <v>98</v>
      </c>
      <c r="C134" s="92"/>
      <c r="D134" s="92"/>
      <c r="E134" s="92"/>
      <c r="F134" s="92"/>
      <c r="G134" s="92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4"/>
    </row>
    <row r="135" spans="1:24" ht="50.25" customHeight="1" x14ac:dyDescent="0.25">
      <c r="A135" s="26"/>
      <c r="B135" s="27" t="s">
        <v>99</v>
      </c>
      <c r="C135" s="50" t="s">
        <v>30</v>
      </c>
      <c r="D135" s="1">
        <v>1100</v>
      </c>
      <c r="E135" s="1">
        <v>1100</v>
      </c>
      <c r="F135" s="1">
        <v>615.70000000000005</v>
      </c>
      <c r="G135" s="1">
        <v>615.70000000000005</v>
      </c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57" t="s">
        <v>194</v>
      </c>
      <c r="X135" s="57"/>
    </row>
    <row r="136" spans="1:24" ht="50.25" customHeight="1" x14ac:dyDescent="0.25">
      <c r="A136" s="26"/>
      <c r="B136" s="27" t="s">
        <v>100</v>
      </c>
      <c r="C136" s="50" t="s">
        <v>30</v>
      </c>
      <c r="D136" s="1">
        <v>1033</v>
      </c>
      <c r="E136" s="1">
        <v>1033</v>
      </c>
      <c r="F136" s="1">
        <v>737.6</v>
      </c>
      <c r="G136" s="1">
        <v>256.60000000000002</v>
      </c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57" t="s">
        <v>195</v>
      </c>
      <c r="X136" s="57"/>
    </row>
    <row r="137" spans="1:24" ht="50.25" customHeight="1" x14ac:dyDescent="0.25">
      <c r="A137" s="26"/>
      <c r="B137" s="27" t="s">
        <v>101</v>
      </c>
      <c r="C137" s="50" t="s">
        <v>30</v>
      </c>
      <c r="D137" s="1">
        <v>2498.9</v>
      </c>
      <c r="E137" s="1">
        <v>2498.9</v>
      </c>
      <c r="F137" s="1">
        <v>1387.9</v>
      </c>
      <c r="G137" s="1">
        <v>1382.1</v>
      </c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57" t="s">
        <v>196</v>
      </c>
      <c r="X137" s="57"/>
    </row>
    <row r="138" spans="1:24" ht="42" customHeight="1" x14ac:dyDescent="0.25">
      <c r="A138" s="26"/>
      <c r="B138" s="27" t="s">
        <v>102</v>
      </c>
      <c r="C138" s="50" t="s">
        <v>30</v>
      </c>
      <c r="D138" s="1">
        <v>19320.5</v>
      </c>
      <c r="E138" s="1">
        <v>19320.5</v>
      </c>
      <c r="F138" s="1">
        <v>16491</v>
      </c>
      <c r="G138" s="1">
        <v>16400.8</v>
      </c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57" t="s">
        <v>197</v>
      </c>
      <c r="X138" s="57"/>
    </row>
    <row r="139" spans="1:24" ht="44.25" customHeight="1" x14ac:dyDescent="0.25">
      <c r="A139" s="82"/>
      <c r="B139" s="61" t="s">
        <v>11</v>
      </c>
      <c r="C139" s="47" t="s">
        <v>13</v>
      </c>
      <c r="D139" s="10">
        <f>D140</f>
        <v>23952.400000000001</v>
      </c>
      <c r="E139" s="10">
        <f t="shared" ref="E139:G139" si="69">E140</f>
        <v>23952.400000000001</v>
      </c>
      <c r="F139" s="10">
        <f t="shared" si="69"/>
        <v>19232.2</v>
      </c>
      <c r="G139" s="10">
        <f t="shared" si="69"/>
        <v>18655.2</v>
      </c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64" t="s">
        <v>198</v>
      </c>
      <c r="X139" s="64"/>
    </row>
    <row r="140" spans="1:24" ht="48" customHeight="1" x14ac:dyDescent="0.25">
      <c r="A140" s="83"/>
      <c r="B140" s="71"/>
      <c r="C140" s="50" t="s">
        <v>30</v>
      </c>
      <c r="D140" s="1">
        <f>D135+D136+D137+D138</f>
        <v>23952.400000000001</v>
      </c>
      <c r="E140" s="1">
        <f t="shared" ref="E140:G140" si="70">E135+E136+E137+E138</f>
        <v>23952.400000000001</v>
      </c>
      <c r="F140" s="1">
        <f t="shared" si="70"/>
        <v>19232.2</v>
      </c>
      <c r="G140" s="1">
        <f t="shared" si="70"/>
        <v>18655.2</v>
      </c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57" t="s">
        <v>198</v>
      </c>
      <c r="X140" s="57"/>
    </row>
    <row r="141" spans="1:24" ht="20.25" customHeight="1" x14ac:dyDescent="0.25">
      <c r="A141" s="52">
        <v>6</v>
      </c>
      <c r="B141" s="69" t="s">
        <v>103</v>
      </c>
      <c r="C141" s="69"/>
      <c r="D141" s="69"/>
      <c r="E141" s="69"/>
      <c r="F141" s="69"/>
      <c r="G141" s="69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</row>
    <row r="142" spans="1:24" ht="52.5" customHeight="1" x14ac:dyDescent="0.25">
      <c r="A142" s="28"/>
      <c r="B142" s="27" t="s">
        <v>104</v>
      </c>
      <c r="C142" s="50" t="s">
        <v>12</v>
      </c>
      <c r="D142" s="1">
        <v>3790.2</v>
      </c>
      <c r="E142" s="1">
        <v>3790.2</v>
      </c>
      <c r="F142" s="1">
        <v>3790.2</v>
      </c>
      <c r="G142" s="1">
        <v>3790.2</v>
      </c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57" t="s">
        <v>24</v>
      </c>
      <c r="X142" s="57"/>
    </row>
    <row r="143" spans="1:24" ht="17.25" customHeight="1" x14ac:dyDescent="0.25">
      <c r="A143" s="28"/>
      <c r="B143" s="30" t="s">
        <v>59</v>
      </c>
      <c r="C143" s="27"/>
      <c r="D143" s="10">
        <f>D144+D145+D146</f>
        <v>260.5</v>
      </c>
      <c r="E143" s="10">
        <f t="shared" ref="E143:G143" si="71">E144+E145+E146</f>
        <v>260.5</v>
      </c>
      <c r="F143" s="10">
        <f t="shared" si="71"/>
        <v>0</v>
      </c>
      <c r="G143" s="10">
        <f t="shared" si="71"/>
        <v>0</v>
      </c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64" t="s">
        <v>20</v>
      </c>
      <c r="X143" s="64"/>
    </row>
    <row r="144" spans="1:24" ht="89.25" customHeight="1" x14ac:dyDescent="0.25">
      <c r="A144" s="28"/>
      <c r="B144" s="27" t="s">
        <v>105</v>
      </c>
      <c r="C144" s="50" t="s">
        <v>30</v>
      </c>
      <c r="D144" s="1">
        <v>50</v>
      </c>
      <c r="E144" s="1">
        <v>50</v>
      </c>
      <c r="F144" s="1">
        <v>0</v>
      </c>
      <c r="G144" s="1">
        <v>0</v>
      </c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57" t="s">
        <v>20</v>
      </c>
      <c r="X144" s="57"/>
    </row>
    <row r="145" spans="1:24" ht="72.75" customHeight="1" x14ac:dyDescent="0.25">
      <c r="A145" s="28"/>
      <c r="B145" s="27" t="s">
        <v>106</v>
      </c>
      <c r="C145" s="50" t="s">
        <v>12</v>
      </c>
      <c r="D145" s="1">
        <v>200</v>
      </c>
      <c r="E145" s="1">
        <v>200</v>
      </c>
      <c r="F145" s="1">
        <v>0</v>
      </c>
      <c r="G145" s="1">
        <v>0</v>
      </c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57" t="s">
        <v>20</v>
      </c>
      <c r="X145" s="57"/>
    </row>
    <row r="146" spans="1:24" ht="100.5" customHeight="1" x14ac:dyDescent="0.25">
      <c r="A146" s="28"/>
      <c r="B146" s="27" t="s">
        <v>107</v>
      </c>
      <c r="C146" s="50" t="s">
        <v>30</v>
      </c>
      <c r="D146" s="1">
        <v>10.5</v>
      </c>
      <c r="E146" s="1">
        <v>10.5</v>
      </c>
      <c r="F146" s="1">
        <v>0</v>
      </c>
      <c r="G146" s="1">
        <v>0</v>
      </c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57" t="s">
        <v>20</v>
      </c>
      <c r="X146" s="57"/>
    </row>
    <row r="147" spans="1:24" ht="32.25" customHeight="1" x14ac:dyDescent="0.25">
      <c r="A147" s="82"/>
      <c r="B147" s="61" t="s">
        <v>11</v>
      </c>
      <c r="C147" s="47" t="s">
        <v>13</v>
      </c>
      <c r="D147" s="10">
        <f>D148+D149</f>
        <v>4050.7</v>
      </c>
      <c r="E147" s="10">
        <f t="shared" ref="E147:G147" si="72">E148+E149</f>
        <v>4050.7</v>
      </c>
      <c r="F147" s="10">
        <f t="shared" si="72"/>
        <v>3790.2</v>
      </c>
      <c r="G147" s="10">
        <f t="shared" si="72"/>
        <v>3790.2</v>
      </c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64" t="s">
        <v>108</v>
      </c>
      <c r="X147" s="57"/>
    </row>
    <row r="148" spans="1:24" x14ac:dyDescent="0.25">
      <c r="A148" s="83"/>
      <c r="B148" s="71"/>
      <c r="C148" s="50" t="s">
        <v>30</v>
      </c>
      <c r="D148" s="1">
        <f>D144+D146</f>
        <v>60.5</v>
      </c>
      <c r="E148" s="1">
        <f t="shared" ref="E148:G148" si="73">E144+E146</f>
        <v>60.5</v>
      </c>
      <c r="F148" s="1">
        <f t="shared" si="73"/>
        <v>0</v>
      </c>
      <c r="G148" s="1">
        <f t="shared" si="73"/>
        <v>0</v>
      </c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57" t="s">
        <v>21</v>
      </c>
      <c r="X148" s="57"/>
    </row>
    <row r="149" spans="1:24" ht="57.75" customHeight="1" x14ac:dyDescent="0.25">
      <c r="A149" s="83"/>
      <c r="B149" s="71"/>
      <c r="C149" s="50" t="s">
        <v>12</v>
      </c>
      <c r="D149" s="1">
        <f>D142+D145</f>
        <v>3990.2</v>
      </c>
      <c r="E149" s="1">
        <f t="shared" ref="E149:G149" si="74">E142+E145</f>
        <v>3990.2</v>
      </c>
      <c r="F149" s="1">
        <f t="shared" si="74"/>
        <v>3790.2</v>
      </c>
      <c r="G149" s="1">
        <f t="shared" si="74"/>
        <v>3790.2</v>
      </c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72" t="s">
        <v>25</v>
      </c>
      <c r="X149" s="73"/>
    </row>
    <row r="150" spans="1:24" ht="21.75" customHeight="1" x14ac:dyDescent="0.25">
      <c r="A150" s="52">
        <v>7</v>
      </c>
      <c r="B150" s="79" t="s">
        <v>109</v>
      </c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</row>
    <row r="151" spans="1:24" ht="37.5" customHeight="1" x14ac:dyDescent="0.25">
      <c r="A151" s="32"/>
      <c r="B151" s="25" t="s">
        <v>110</v>
      </c>
      <c r="C151" s="50" t="s">
        <v>30</v>
      </c>
      <c r="D151" s="1">
        <v>2842</v>
      </c>
      <c r="E151" s="1">
        <v>2842</v>
      </c>
      <c r="F151" s="1">
        <v>436</v>
      </c>
      <c r="G151" s="1">
        <v>40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57" t="s">
        <v>139</v>
      </c>
      <c r="X151" s="57"/>
    </row>
    <row r="152" spans="1:24" ht="32.25" customHeight="1" x14ac:dyDescent="0.25">
      <c r="A152" s="78"/>
      <c r="B152" s="61" t="s">
        <v>11</v>
      </c>
      <c r="C152" s="47" t="s">
        <v>13</v>
      </c>
      <c r="D152" s="10">
        <f>D153</f>
        <v>2842</v>
      </c>
      <c r="E152" s="10">
        <f t="shared" ref="E152:V152" si="75">E153</f>
        <v>2842</v>
      </c>
      <c r="F152" s="10">
        <f t="shared" si="75"/>
        <v>436</v>
      </c>
      <c r="G152" s="10">
        <f t="shared" si="75"/>
        <v>40</v>
      </c>
      <c r="H152" s="10">
        <f t="shared" si="75"/>
        <v>0</v>
      </c>
      <c r="I152" s="10">
        <f t="shared" si="75"/>
        <v>0</v>
      </c>
      <c r="J152" s="10">
        <f t="shared" si="75"/>
        <v>0</v>
      </c>
      <c r="K152" s="10">
        <f t="shared" si="75"/>
        <v>0</v>
      </c>
      <c r="L152" s="10">
        <f t="shared" si="75"/>
        <v>0</v>
      </c>
      <c r="M152" s="10">
        <f t="shared" si="75"/>
        <v>0</v>
      </c>
      <c r="N152" s="10">
        <f t="shared" si="75"/>
        <v>0</v>
      </c>
      <c r="O152" s="10">
        <f t="shared" si="75"/>
        <v>0</v>
      </c>
      <c r="P152" s="10">
        <f t="shared" si="75"/>
        <v>0</v>
      </c>
      <c r="Q152" s="10">
        <f t="shared" si="75"/>
        <v>0</v>
      </c>
      <c r="R152" s="10">
        <f t="shared" si="75"/>
        <v>0</v>
      </c>
      <c r="S152" s="10">
        <f t="shared" si="75"/>
        <v>0</v>
      </c>
      <c r="T152" s="10">
        <f t="shared" si="75"/>
        <v>0</v>
      </c>
      <c r="U152" s="10">
        <f t="shared" si="75"/>
        <v>0</v>
      </c>
      <c r="V152" s="10">
        <f t="shared" si="75"/>
        <v>0</v>
      </c>
      <c r="W152" s="64" t="s">
        <v>140</v>
      </c>
      <c r="X152" s="57"/>
    </row>
    <row r="153" spans="1:24" s="33" customFormat="1" ht="45.75" customHeight="1" x14ac:dyDescent="0.25">
      <c r="A153" s="78"/>
      <c r="B153" s="106"/>
      <c r="C153" s="50" t="s">
        <v>30</v>
      </c>
      <c r="D153" s="1">
        <f>D151</f>
        <v>2842</v>
      </c>
      <c r="E153" s="1">
        <f t="shared" ref="E153:G153" si="76">E151</f>
        <v>2842</v>
      </c>
      <c r="F153" s="1">
        <f t="shared" si="76"/>
        <v>436</v>
      </c>
      <c r="G153" s="1">
        <f t="shared" si="76"/>
        <v>40</v>
      </c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57" t="s">
        <v>140</v>
      </c>
      <c r="X153" s="57"/>
    </row>
    <row r="154" spans="1:24" ht="33" customHeight="1" x14ac:dyDescent="0.25">
      <c r="A154" s="47">
        <v>8</v>
      </c>
      <c r="B154" s="79" t="s">
        <v>111</v>
      </c>
      <c r="C154" s="79"/>
      <c r="D154" s="79"/>
      <c r="E154" s="79"/>
      <c r="F154" s="79"/>
      <c r="G154" s="79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</row>
    <row r="155" spans="1:24" ht="49.5" customHeight="1" x14ac:dyDescent="0.25">
      <c r="A155" s="55"/>
      <c r="B155" s="25" t="s">
        <v>10</v>
      </c>
      <c r="C155" s="50" t="s">
        <v>30</v>
      </c>
      <c r="D155" s="1">
        <v>1218.7</v>
      </c>
      <c r="E155" s="1">
        <v>1218.7</v>
      </c>
      <c r="F155" s="1">
        <v>4.2</v>
      </c>
      <c r="G155" s="1">
        <v>4.2</v>
      </c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72" t="s">
        <v>122</v>
      </c>
      <c r="X155" s="73"/>
    </row>
    <row r="156" spans="1:24" ht="52.5" customHeight="1" x14ac:dyDescent="0.25">
      <c r="A156" s="85"/>
      <c r="B156" s="61" t="s">
        <v>11</v>
      </c>
      <c r="C156" s="47" t="s">
        <v>13</v>
      </c>
      <c r="D156" s="10">
        <f>D157</f>
        <v>1218.7</v>
      </c>
      <c r="E156" s="10">
        <f t="shared" ref="E156:G156" si="77">E157</f>
        <v>1218.7</v>
      </c>
      <c r="F156" s="10">
        <f t="shared" si="77"/>
        <v>4.2</v>
      </c>
      <c r="G156" s="10">
        <f t="shared" si="77"/>
        <v>4.2</v>
      </c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74" t="s">
        <v>122</v>
      </c>
      <c r="X156" s="75"/>
    </row>
    <row r="157" spans="1:24" ht="24.75" customHeight="1" x14ac:dyDescent="0.25">
      <c r="A157" s="86"/>
      <c r="B157" s="76"/>
      <c r="C157" s="50" t="s">
        <v>30</v>
      </c>
      <c r="D157" s="1">
        <f>D155</f>
        <v>1218.7</v>
      </c>
      <c r="E157" s="1">
        <f t="shared" ref="E157:G157" si="78">E155</f>
        <v>1218.7</v>
      </c>
      <c r="F157" s="1">
        <f t="shared" si="78"/>
        <v>4.2</v>
      </c>
      <c r="G157" s="1">
        <f t="shared" si="78"/>
        <v>4.2</v>
      </c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72" t="s">
        <v>122</v>
      </c>
      <c r="X157" s="73"/>
    </row>
    <row r="158" spans="1:24" ht="40.5" hidden="1" customHeight="1" x14ac:dyDescent="0.25">
      <c r="A158" s="87"/>
      <c r="B158" s="89"/>
      <c r="C158" s="50"/>
      <c r="D158" s="1"/>
      <c r="E158" s="1"/>
      <c r="F158" s="1"/>
      <c r="G158" s="1"/>
      <c r="H158" s="1" t="e">
        <f>#REF!+#REF!+#REF!+#REF!+#REF!</f>
        <v>#REF!</v>
      </c>
      <c r="I158" s="1" t="e">
        <f>#REF!+#REF!+#REF!+#REF!+#REF!</f>
        <v>#REF!</v>
      </c>
      <c r="J158" s="1" t="e">
        <f>#REF!+#REF!+#REF!+#REF!+#REF!</f>
        <v>#REF!</v>
      </c>
      <c r="K158" s="1" t="e">
        <f>#REF!+#REF!+#REF!+#REF!+#REF!</f>
        <v>#REF!</v>
      </c>
      <c r="L158" s="1" t="e">
        <f>#REF!+#REF!+#REF!+#REF!+#REF!</f>
        <v>#REF!</v>
      </c>
      <c r="M158" s="1" t="e">
        <f>#REF!+#REF!+#REF!+#REF!+#REF!</f>
        <v>#REF!</v>
      </c>
      <c r="N158" s="1" t="e">
        <f>#REF!+#REF!+#REF!+#REF!+#REF!</f>
        <v>#REF!</v>
      </c>
      <c r="O158" s="1" t="e">
        <f>#REF!+#REF!+#REF!+#REF!+#REF!</f>
        <v>#REF!</v>
      </c>
      <c r="P158" s="1" t="e">
        <f>#REF!+#REF!+#REF!+#REF!+#REF!</f>
        <v>#REF!</v>
      </c>
      <c r="Q158" s="1" t="e">
        <f>#REF!+#REF!+#REF!+#REF!+#REF!</f>
        <v>#REF!</v>
      </c>
      <c r="R158" s="1" t="e">
        <f>#REF!+#REF!+#REF!+#REF!+#REF!</f>
        <v>#REF!</v>
      </c>
      <c r="S158" s="1" t="e">
        <f>#REF!+#REF!+#REF!+#REF!+#REF!</f>
        <v>#REF!</v>
      </c>
      <c r="T158" s="1" t="e">
        <f>#REF!+#REF!+#REF!+#REF!+#REF!</f>
        <v>#REF!</v>
      </c>
      <c r="U158" s="1" t="e">
        <f>#REF!+#REF!+#REF!+#REF!+#REF!</f>
        <v>#REF!</v>
      </c>
      <c r="V158" s="1" t="e">
        <f>#REF!+#REF!+#REF!+#REF!+#REF!</f>
        <v>#REF!</v>
      </c>
      <c r="W158" s="95"/>
      <c r="X158" s="95"/>
    </row>
    <row r="159" spans="1:24" ht="51.75" hidden="1" customHeight="1" x14ac:dyDescent="0.25">
      <c r="A159" s="88"/>
      <c r="B159" s="90"/>
      <c r="C159" s="50" t="s">
        <v>12</v>
      </c>
      <c r="D159" s="1" t="e">
        <f>#REF!</f>
        <v>#REF!</v>
      </c>
      <c r="E159" s="1" t="e">
        <f>#REF!</f>
        <v>#REF!</v>
      </c>
      <c r="F159" s="1" t="e">
        <f>#REF!</f>
        <v>#REF!</v>
      </c>
      <c r="G159" s="1" t="e">
        <f>#REF!</f>
        <v>#REF!</v>
      </c>
      <c r="H159" s="1" t="e">
        <f>#REF!</f>
        <v>#REF!</v>
      </c>
      <c r="I159" s="1" t="e">
        <f>#REF!</f>
        <v>#REF!</v>
      </c>
      <c r="J159" s="1" t="e">
        <f>#REF!</f>
        <v>#REF!</v>
      </c>
      <c r="K159" s="1" t="e">
        <f>#REF!</f>
        <v>#REF!</v>
      </c>
      <c r="L159" s="1" t="e">
        <f>#REF!</f>
        <v>#REF!</v>
      </c>
      <c r="M159" s="1" t="e">
        <f>#REF!</f>
        <v>#REF!</v>
      </c>
      <c r="N159" s="1" t="e">
        <f>#REF!</f>
        <v>#REF!</v>
      </c>
      <c r="O159" s="1" t="e">
        <f>#REF!</f>
        <v>#REF!</v>
      </c>
      <c r="P159" s="1" t="e">
        <f>#REF!</f>
        <v>#REF!</v>
      </c>
      <c r="Q159" s="1" t="e">
        <f>#REF!</f>
        <v>#REF!</v>
      </c>
      <c r="R159" s="1" t="e">
        <f>#REF!</f>
        <v>#REF!</v>
      </c>
      <c r="S159" s="1" t="e">
        <f>#REF!</f>
        <v>#REF!</v>
      </c>
      <c r="T159" s="1" t="e">
        <f>#REF!</f>
        <v>#REF!</v>
      </c>
      <c r="U159" s="1" t="e">
        <f>#REF!</f>
        <v>#REF!</v>
      </c>
      <c r="V159" s="1" t="e">
        <f>#REF!</f>
        <v>#REF!</v>
      </c>
      <c r="W159" s="72" t="s">
        <v>20</v>
      </c>
      <c r="X159" s="73"/>
    </row>
    <row r="160" spans="1:24" ht="20.25" customHeight="1" x14ac:dyDescent="0.25">
      <c r="A160" s="52">
        <v>9</v>
      </c>
      <c r="B160" s="115" t="s">
        <v>112</v>
      </c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7"/>
    </row>
    <row r="161" spans="1:28" ht="66" customHeight="1" x14ac:dyDescent="0.25">
      <c r="A161" s="52"/>
      <c r="B161" s="25" t="s">
        <v>199</v>
      </c>
      <c r="C161" s="50" t="s">
        <v>30</v>
      </c>
      <c r="D161" s="113">
        <v>11.5</v>
      </c>
      <c r="E161" s="113">
        <v>11.5</v>
      </c>
      <c r="F161" s="114">
        <v>0</v>
      </c>
      <c r="G161" s="114">
        <v>0</v>
      </c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7" t="s">
        <v>20</v>
      </c>
      <c r="X161" s="57"/>
    </row>
    <row r="162" spans="1:28" ht="70.5" customHeight="1" x14ac:dyDescent="0.25">
      <c r="A162" s="52"/>
      <c r="B162" s="25" t="s">
        <v>113</v>
      </c>
      <c r="C162" s="50" t="s">
        <v>30</v>
      </c>
      <c r="D162" s="35">
        <v>1548.6</v>
      </c>
      <c r="E162" s="35">
        <v>1548.6</v>
      </c>
      <c r="F162" s="35">
        <v>1076.5</v>
      </c>
      <c r="G162" s="35">
        <v>1072.8</v>
      </c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57" t="s">
        <v>200</v>
      </c>
      <c r="X162" s="57"/>
    </row>
    <row r="163" spans="1:28" ht="61.5" customHeight="1" x14ac:dyDescent="0.25">
      <c r="A163" s="52"/>
      <c r="B163" s="25" t="s">
        <v>114</v>
      </c>
      <c r="C163" s="50" t="s">
        <v>30</v>
      </c>
      <c r="D163" s="35">
        <v>20</v>
      </c>
      <c r="E163" s="35">
        <v>20</v>
      </c>
      <c r="F163" s="35">
        <v>0</v>
      </c>
      <c r="G163" s="35">
        <v>0</v>
      </c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57" t="s">
        <v>20</v>
      </c>
      <c r="X163" s="57"/>
    </row>
    <row r="164" spans="1:28" ht="68.25" customHeight="1" x14ac:dyDescent="0.25">
      <c r="A164" s="52"/>
      <c r="B164" s="25" t="s">
        <v>115</v>
      </c>
      <c r="C164" s="50" t="s">
        <v>30</v>
      </c>
      <c r="D164" s="35">
        <v>436.7</v>
      </c>
      <c r="E164" s="35">
        <v>436.7</v>
      </c>
      <c r="F164" s="35">
        <v>138.1</v>
      </c>
      <c r="G164" s="35">
        <v>138.1</v>
      </c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57" t="s">
        <v>201</v>
      </c>
      <c r="X164" s="57"/>
    </row>
    <row r="165" spans="1:28" ht="35.25" customHeight="1" x14ac:dyDescent="0.25">
      <c r="A165" s="52"/>
      <c r="B165" s="25" t="s">
        <v>116</v>
      </c>
      <c r="C165" s="50" t="s">
        <v>30</v>
      </c>
      <c r="D165" s="35">
        <v>504.5</v>
      </c>
      <c r="E165" s="35">
        <v>504.5</v>
      </c>
      <c r="F165" s="35">
        <v>21.6</v>
      </c>
      <c r="G165" s="35">
        <v>11.7</v>
      </c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57" t="s">
        <v>202</v>
      </c>
      <c r="X165" s="57"/>
    </row>
    <row r="166" spans="1:28" ht="63" customHeight="1" x14ac:dyDescent="0.25">
      <c r="A166" s="52"/>
      <c r="B166" s="25" t="s">
        <v>117</v>
      </c>
      <c r="C166" s="50" t="s">
        <v>12</v>
      </c>
      <c r="D166" s="35">
        <v>4.5999999999999996</v>
      </c>
      <c r="E166" s="35">
        <v>4.5999999999999996</v>
      </c>
      <c r="F166" s="35">
        <v>4.5</v>
      </c>
      <c r="G166" s="35">
        <v>1.4</v>
      </c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57" t="s">
        <v>203</v>
      </c>
      <c r="X166" s="57"/>
    </row>
    <row r="167" spans="1:28" ht="144" customHeight="1" x14ac:dyDescent="0.25">
      <c r="A167" s="52"/>
      <c r="B167" s="25" t="s">
        <v>118</v>
      </c>
      <c r="C167" s="50" t="s">
        <v>12</v>
      </c>
      <c r="D167" s="35">
        <v>4</v>
      </c>
      <c r="E167" s="35">
        <v>4</v>
      </c>
      <c r="F167" s="35">
        <v>0</v>
      </c>
      <c r="G167" s="35">
        <v>0</v>
      </c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57" t="s">
        <v>20</v>
      </c>
      <c r="X167" s="57"/>
    </row>
    <row r="168" spans="1:28" ht="79.5" customHeight="1" x14ac:dyDescent="0.25">
      <c r="A168" s="52"/>
      <c r="B168" s="25" t="s">
        <v>119</v>
      </c>
      <c r="C168" s="50" t="s">
        <v>30</v>
      </c>
      <c r="D168" s="35">
        <v>0.3</v>
      </c>
      <c r="E168" s="35">
        <v>0.3</v>
      </c>
      <c r="F168" s="35">
        <v>0.2</v>
      </c>
      <c r="G168" s="35">
        <v>0.1</v>
      </c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57" t="s">
        <v>204</v>
      </c>
      <c r="X168" s="57"/>
    </row>
    <row r="169" spans="1:28" ht="43.5" customHeight="1" x14ac:dyDescent="0.25">
      <c r="A169" s="52"/>
      <c r="B169" s="25" t="s">
        <v>120</v>
      </c>
      <c r="C169" s="50" t="s">
        <v>30</v>
      </c>
      <c r="D169" s="35">
        <v>421</v>
      </c>
      <c r="E169" s="35">
        <v>421</v>
      </c>
      <c r="F169" s="35">
        <v>0</v>
      </c>
      <c r="G169" s="35">
        <v>0</v>
      </c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57" t="s">
        <v>20</v>
      </c>
      <c r="X169" s="57"/>
    </row>
    <row r="170" spans="1:28" ht="74.25" customHeight="1" x14ac:dyDescent="0.25">
      <c r="A170" s="52"/>
      <c r="B170" s="25" t="s">
        <v>121</v>
      </c>
      <c r="C170" s="50" t="s">
        <v>30</v>
      </c>
      <c r="D170" s="35">
        <v>99</v>
      </c>
      <c r="E170" s="35">
        <v>99</v>
      </c>
      <c r="F170" s="35">
        <v>99</v>
      </c>
      <c r="G170" s="35">
        <v>99</v>
      </c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57" t="s">
        <v>24</v>
      </c>
      <c r="X170" s="57"/>
    </row>
    <row r="171" spans="1:28" ht="38.25" customHeight="1" x14ac:dyDescent="0.25">
      <c r="A171" s="58"/>
      <c r="B171" s="61" t="s">
        <v>11</v>
      </c>
      <c r="C171" s="47" t="s">
        <v>13</v>
      </c>
      <c r="D171" s="10">
        <f>D172+D173</f>
        <v>3050.2000000000003</v>
      </c>
      <c r="E171" s="10">
        <f t="shared" ref="E171:G171" si="79">E172+E173</f>
        <v>3050.2000000000003</v>
      </c>
      <c r="F171" s="10">
        <f t="shared" si="79"/>
        <v>1339.8999999999999</v>
      </c>
      <c r="G171" s="10">
        <f t="shared" si="79"/>
        <v>1323.1</v>
      </c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64" t="s">
        <v>205</v>
      </c>
      <c r="X171" s="64"/>
    </row>
    <row r="172" spans="1:28" ht="37.5" customHeight="1" x14ac:dyDescent="0.25">
      <c r="A172" s="59"/>
      <c r="B172" s="62"/>
      <c r="C172" s="50" t="s">
        <v>30</v>
      </c>
      <c r="D172" s="1">
        <f>D162+D163+D164+D165+D168+D169+D170+D161</f>
        <v>3041.6000000000004</v>
      </c>
      <c r="E172" s="1">
        <f t="shared" ref="E172:G172" si="80">E162+E163+E164+E165+E168+E169+E170+E161</f>
        <v>3041.6000000000004</v>
      </c>
      <c r="F172" s="1">
        <f t="shared" si="80"/>
        <v>1335.3999999999999</v>
      </c>
      <c r="G172" s="1">
        <f t="shared" si="80"/>
        <v>1321.6999999999998</v>
      </c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95" t="s">
        <v>206</v>
      </c>
      <c r="X172" s="95"/>
    </row>
    <row r="173" spans="1:28" ht="57.75" customHeight="1" x14ac:dyDescent="0.25">
      <c r="A173" s="60"/>
      <c r="B173" s="63"/>
      <c r="C173" s="50" t="s">
        <v>12</v>
      </c>
      <c r="D173" s="1">
        <f>D166+D167</f>
        <v>8.6</v>
      </c>
      <c r="E173" s="1">
        <f t="shared" ref="E173:G173" si="81">E166+E167</f>
        <v>8.6</v>
      </c>
      <c r="F173" s="1">
        <f t="shared" si="81"/>
        <v>4.5</v>
      </c>
      <c r="G173" s="1">
        <f t="shared" si="81"/>
        <v>1.4</v>
      </c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57" t="s">
        <v>207</v>
      </c>
      <c r="X173" s="57"/>
    </row>
    <row r="174" spans="1:28" s="13" customFormat="1" ht="43.5" customHeight="1" x14ac:dyDescent="0.25">
      <c r="A174" s="82"/>
      <c r="B174" s="61" t="s">
        <v>18</v>
      </c>
      <c r="C174" s="34" t="s">
        <v>13</v>
      </c>
      <c r="D174" s="36">
        <f>D175+D177+D176</f>
        <v>295345.5</v>
      </c>
      <c r="E174" s="36">
        <f t="shared" ref="E174:V174" si="82">E175+E177+E176</f>
        <v>295345.5</v>
      </c>
      <c r="F174" s="36">
        <f t="shared" si="82"/>
        <v>167030.79999999999</v>
      </c>
      <c r="G174" s="36">
        <f t="shared" si="82"/>
        <v>159146.69999999998</v>
      </c>
      <c r="H174" s="36" t="e">
        <f t="shared" si="82"/>
        <v>#REF!</v>
      </c>
      <c r="I174" s="36" t="e">
        <f t="shared" si="82"/>
        <v>#REF!</v>
      </c>
      <c r="J174" s="36" t="e">
        <f t="shared" si="82"/>
        <v>#REF!</v>
      </c>
      <c r="K174" s="36" t="e">
        <f t="shared" si="82"/>
        <v>#REF!</v>
      </c>
      <c r="L174" s="36" t="e">
        <f t="shared" si="82"/>
        <v>#REF!</v>
      </c>
      <c r="M174" s="36" t="e">
        <f t="shared" si="82"/>
        <v>#REF!</v>
      </c>
      <c r="N174" s="36" t="e">
        <f t="shared" si="82"/>
        <v>#REF!</v>
      </c>
      <c r="O174" s="36" t="e">
        <f t="shared" si="82"/>
        <v>#REF!</v>
      </c>
      <c r="P174" s="36" t="e">
        <f t="shared" si="82"/>
        <v>#REF!</v>
      </c>
      <c r="Q174" s="36" t="e">
        <f t="shared" si="82"/>
        <v>#REF!</v>
      </c>
      <c r="R174" s="36" t="e">
        <f t="shared" si="82"/>
        <v>#REF!</v>
      </c>
      <c r="S174" s="36" t="e">
        <f t="shared" si="82"/>
        <v>#REF!</v>
      </c>
      <c r="T174" s="36" t="e">
        <f t="shared" si="82"/>
        <v>#REF!</v>
      </c>
      <c r="U174" s="36" t="e">
        <f t="shared" si="82"/>
        <v>#REF!</v>
      </c>
      <c r="V174" s="36" t="e">
        <f t="shared" si="82"/>
        <v>#REF!</v>
      </c>
      <c r="W174" s="72" t="s">
        <v>225</v>
      </c>
      <c r="X174" s="73"/>
      <c r="Y174" s="37"/>
      <c r="Z174" s="37"/>
      <c r="AA174" s="37"/>
      <c r="AB174" s="37"/>
    </row>
    <row r="175" spans="1:28" s="13" customFormat="1" ht="46.5" customHeight="1" x14ac:dyDescent="0.25">
      <c r="A175" s="83"/>
      <c r="B175" s="76"/>
      <c r="C175" s="50" t="s">
        <v>30</v>
      </c>
      <c r="D175" s="1">
        <f>D39+D44+D100+D132+D140+D148+D153+D157+D172</f>
        <v>162173</v>
      </c>
      <c r="E175" s="1">
        <f t="shared" ref="E175:V175" si="83">E39+E44+E100+E132+E140+E148+E153+E157+E172</f>
        <v>162173</v>
      </c>
      <c r="F175" s="1">
        <f t="shared" si="83"/>
        <v>98756.499999999985</v>
      </c>
      <c r="G175" s="1">
        <f t="shared" si="83"/>
        <v>90926.599999999991</v>
      </c>
      <c r="H175" s="1">
        <f t="shared" si="83"/>
        <v>0</v>
      </c>
      <c r="I175" s="1">
        <f t="shared" si="83"/>
        <v>0</v>
      </c>
      <c r="J175" s="1">
        <f t="shared" si="83"/>
        <v>0</v>
      </c>
      <c r="K175" s="1">
        <f t="shared" si="83"/>
        <v>0</v>
      </c>
      <c r="L175" s="1">
        <f t="shared" si="83"/>
        <v>0</v>
      </c>
      <c r="M175" s="1">
        <f t="shared" si="83"/>
        <v>0</v>
      </c>
      <c r="N175" s="1">
        <f t="shared" si="83"/>
        <v>0</v>
      </c>
      <c r="O175" s="1">
        <f t="shared" si="83"/>
        <v>0</v>
      </c>
      <c r="P175" s="1">
        <f t="shared" si="83"/>
        <v>0</v>
      </c>
      <c r="Q175" s="1">
        <f t="shared" si="83"/>
        <v>0</v>
      </c>
      <c r="R175" s="1">
        <f t="shared" si="83"/>
        <v>0</v>
      </c>
      <c r="S175" s="1">
        <f t="shared" si="83"/>
        <v>0</v>
      </c>
      <c r="T175" s="1">
        <f t="shared" si="83"/>
        <v>0</v>
      </c>
      <c r="U175" s="1">
        <f t="shared" si="83"/>
        <v>0</v>
      </c>
      <c r="V175" s="1">
        <f t="shared" si="83"/>
        <v>0</v>
      </c>
      <c r="W175" s="104" t="s">
        <v>226</v>
      </c>
      <c r="X175" s="105"/>
    </row>
    <row r="176" spans="1:28" s="13" customFormat="1" ht="46.5" customHeight="1" x14ac:dyDescent="0.25">
      <c r="A176" s="83"/>
      <c r="B176" s="76"/>
      <c r="C176" s="50" t="s">
        <v>159</v>
      </c>
      <c r="D176" s="1">
        <f>D102</f>
        <v>15700</v>
      </c>
      <c r="E176" s="1">
        <f t="shared" ref="E176:V176" si="84">E102</f>
        <v>15700</v>
      </c>
      <c r="F176" s="1">
        <f t="shared" si="84"/>
        <v>4698.3999999999996</v>
      </c>
      <c r="G176" s="1">
        <f t="shared" si="84"/>
        <v>4698.3999999999996</v>
      </c>
      <c r="H176" s="1">
        <f t="shared" si="84"/>
        <v>0</v>
      </c>
      <c r="I176" s="1">
        <f t="shared" si="84"/>
        <v>0</v>
      </c>
      <c r="J176" s="1">
        <f t="shared" si="84"/>
        <v>0</v>
      </c>
      <c r="K176" s="1">
        <f t="shared" si="84"/>
        <v>0</v>
      </c>
      <c r="L176" s="1">
        <f t="shared" si="84"/>
        <v>0</v>
      </c>
      <c r="M176" s="1">
        <f t="shared" si="84"/>
        <v>0</v>
      </c>
      <c r="N176" s="1">
        <f t="shared" si="84"/>
        <v>0</v>
      </c>
      <c r="O176" s="1">
        <f t="shared" si="84"/>
        <v>0</v>
      </c>
      <c r="P176" s="1">
        <f t="shared" si="84"/>
        <v>0</v>
      </c>
      <c r="Q176" s="1">
        <f t="shared" si="84"/>
        <v>0</v>
      </c>
      <c r="R176" s="1">
        <f t="shared" si="84"/>
        <v>0</v>
      </c>
      <c r="S176" s="1">
        <f t="shared" si="84"/>
        <v>0</v>
      </c>
      <c r="T176" s="1">
        <f t="shared" si="84"/>
        <v>0</v>
      </c>
      <c r="U176" s="1">
        <f t="shared" si="84"/>
        <v>0</v>
      </c>
      <c r="V176" s="1">
        <f t="shared" si="84"/>
        <v>0</v>
      </c>
      <c r="W176" s="104" t="s">
        <v>175</v>
      </c>
      <c r="X176" s="105"/>
    </row>
    <row r="177" spans="1:24" s="13" customFormat="1" ht="47.25" x14ac:dyDescent="0.25">
      <c r="A177" s="102"/>
      <c r="B177" s="103"/>
      <c r="C177" s="50" t="s">
        <v>12</v>
      </c>
      <c r="D177" s="1">
        <f>D40+D101+D133+D149+D173</f>
        <v>117472.5</v>
      </c>
      <c r="E177" s="1">
        <f t="shared" ref="E177:V177" si="85">E40+E101+E133+E149+E173</f>
        <v>117472.5</v>
      </c>
      <c r="F177" s="1">
        <f t="shared" si="85"/>
        <v>63575.900000000009</v>
      </c>
      <c r="G177" s="1">
        <f t="shared" si="85"/>
        <v>63521.7</v>
      </c>
      <c r="H177" s="1" t="e">
        <f t="shared" si="85"/>
        <v>#REF!</v>
      </c>
      <c r="I177" s="1" t="e">
        <f t="shared" si="85"/>
        <v>#REF!</v>
      </c>
      <c r="J177" s="1" t="e">
        <f t="shared" si="85"/>
        <v>#REF!</v>
      </c>
      <c r="K177" s="1" t="e">
        <f t="shared" si="85"/>
        <v>#REF!</v>
      </c>
      <c r="L177" s="1" t="e">
        <f t="shared" si="85"/>
        <v>#REF!</v>
      </c>
      <c r="M177" s="1" t="e">
        <f t="shared" si="85"/>
        <v>#REF!</v>
      </c>
      <c r="N177" s="1" t="e">
        <f t="shared" si="85"/>
        <v>#REF!</v>
      </c>
      <c r="O177" s="1" t="e">
        <f t="shared" si="85"/>
        <v>#REF!</v>
      </c>
      <c r="P177" s="1" t="e">
        <f t="shared" si="85"/>
        <v>#REF!</v>
      </c>
      <c r="Q177" s="1" t="e">
        <f t="shared" si="85"/>
        <v>#REF!</v>
      </c>
      <c r="R177" s="1" t="e">
        <f t="shared" si="85"/>
        <v>#REF!</v>
      </c>
      <c r="S177" s="1" t="e">
        <f t="shared" si="85"/>
        <v>#REF!</v>
      </c>
      <c r="T177" s="1" t="e">
        <f t="shared" si="85"/>
        <v>#REF!</v>
      </c>
      <c r="U177" s="1" t="e">
        <f t="shared" si="85"/>
        <v>#REF!</v>
      </c>
      <c r="V177" s="1" t="e">
        <f t="shared" si="85"/>
        <v>#REF!</v>
      </c>
      <c r="W177" s="104" t="s">
        <v>227</v>
      </c>
      <c r="X177" s="105"/>
    </row>
    <row r="178" spans="1:24" s="13" customFormat="1" x14ac:dyDescent="0.25">
      <c r="A178" s="38"/>
      <c r="B178" s="39"/>
      <c r="C178" s="40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3"/>
      <c r="X178" s="43"/>
    </row>
    <row r="179" spans="1:24" s="13" customFormat="1" x14ac:dyDescent="0.25">
      <c r="A179" s="38"/>
      <c r="B179" s="39"/>
      <c r="C179" s="40"/>
      <c r="D179" s="41"/>
      <c r="E179" s="41"/>
      <c r="F179" s="41"/>
      <c r="G179" s="41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3"/>
      <c r="X179" s="43"/>
    </row>
    <row r="180" spans="1:24" s="13" customFormat="1" x14ac:dyDescent="0.25">
      <c r="A180" s="38"/>
      <c r="B180" s="39"/>
      <c r="C180" s="40"/>
      <c r="D180" s="41"/>
      <c r="E180" s="41"/>
      <c r="F180" s="41"/>
      <c r="G180" s="41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3"/>
      <c r="X180" s="43"/>
    </row>
    <row r="181" spans="1:24" s="13" customFormat="1" x14ac:dyDescent="0.25">
      <c r="A181" s="38"/>
      <c r="B181" s="39"/>
      <c r="C181" s="40"/>
      <c r="D181" s="41"/>
      <c r="E181" s="41"/>
      <c r="F181" s="41"/>
      <c r="G181" s="41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3"/>
      <c r="X181" s="43"/>
    </row>
    <row r="182" spans="1:24" x14ac:dyDescent="0.25">
      <c r="D182" s="13"/>
      <c r="E182" s="13"/>
      <c r="F182" s="13"/>
      <c r="G182" s="13"/>
    </row>
    <row r="214" spans="1:75" x14ac:dyDescent="0.25">
      <c r="BV214" s="2">
        <v>410</v>
      </c>
      <c r="BW214" s="2">
        <v>140</v>
      </c>
    </row>
    <row r="215" spans="1:75" x14ac:dyDescent="0.25">
      <c r="A215" s="2" t="s">
        <v>76</v>
      </c>
    </row>
    <row r="217" spans="1:75" x14ac:dyDescent="0.25">
      <c r="A217" s="2" t="s">
        <v>77</v>
      </c>
      <c r="C217" s="2" t="s">
        <v>78</v>
      </c>
    </row>
  </sheetData>
  <mergeCells count="225">
    <mergeCell ref="W120:X120"/>
    <mergeCell ref="W27:X27"/>
    <mergeCell ref="W35:X35"/>
    <mergeCell ref="W78:X78"/>
    <mergeCell ref="W84:X84"/>
    <mergeCell ref="W102:X102"/>
    <mergeCell ref="W161:X161"/>
    <mergeCell ref="W176:X176"/>
    <mergeCell ref="W172:X172"/>
    <mergeCell ref="W163:X163"/>
    <mergeCell ref="W164:X164"/>
    <mergeCell ref="W165:X165"/>
    <mergeCell ref="W166:X166"/>
    <mergeCell ref="A54:A56"/>
    <mergeCell ref="B54:B56"/>
    <mergeCell ref="B68:B70"/>
    <mergeCell ref="A68:A70"/>
    <mergeCell ref="W124:X124"/>
    <mergeCell ref="W74:X74"/>
    <mergeCell ref="A139:A140"/>
    <mergeCell ref="B139:B140"/>
    <mergeCell ref="A122:X122"/>
    <mergeCell ref="W136:X136"/>
    <mergeCell ref="W139:X139"/>
    <mergeCell ref="W140:X140"/>
    <mergeCell ref="W68:X68"/>
    <mergeCell ref="A57:X57"/>
    <mergeCell ref="B125:B126"/>
    <mergeCell ref="W110:X110"/>
    <mergeCell ref="W58:X58"/>
    <mergeCell ref="W88:X88"/>
    <mergeCell ref="W95:X95"/>
    <mergeCell ref="A38:A40"/>
    <mergeCell ref="A36:A37"/>
    <mergeCell ref="W38:X38"/>
    <mergeCell ref="B38:B40"/>
    <mergeCell ref="W36:X36"/>
    <mergeCell ref="W37:X37"/>
    <mergeCell ref="B14:B15"/>
    <mergeCell ref="A14:A15"/>
    <mergeCell ref="W48:X48"/>
    <mergeCell ref="A46:X46"/>
    <mergeCell ref="W39:X39"/>
    <mergeCell ref="W40:X40"/>
    <mergeCell ref="A28:A30"/>
    <mergeCell ref="B43:B44"/>
    <mergeCell ref="W43:X43"/>
    <mergeCell ref="W25:X25"/>
    <mergeCell ref="W26:X26"/>
    <mergeCell ref="W6:X7"/>
    <mergeCell ref="B36:B37"/>
    <mergeCell ref="W19:X19"/>
    <mergeCell ref="W18:X18"/>
    <mergeCell ref="B31:X31"/>
    <mergeCell ref="W32:X32"/>
    <mergeCell ref="W33:X33"/>
    <mergeCell ref="B28:B30"/>
    <mergeCell ref="W28:X28"/>
    <mergeCell ref="W29:X29"/>
    <mergeCell ref="W30:X30"/>
    <mergeCell ref="B8:X8"/>
    <mergeCell ref="B9:X9"/>
    <mergeCell ref="W10:X10"/>
    <mergeCell ref="W12:X12"/>
    <mergeCell ref="W13:X13"/>
    <mergeCell ref="B16:X16"/>
    <mergeCell ref="W17:X17"/>
    <mergeCell ref="W14:X14"/>
    <mergeCell ref="W15:X15"/>
    <mergeCell ref="W20:X20"/>
    <mergeCell ref="W22:X22"/>
    <mergeCell ref="W23:X23"/>
    <mergeCell ref="W24:X24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  <mergeCell ref="A174:A177"/>
    <mergeCell ref="B174:B177"/>
    <mergeCell ref="W174:X174"/>
    <mergeCell ref="W175:X175"/>
    <mergeCell ref="W177:X177"/>
    <mergeCell ref="W44:X44"/>
    <mergeCell ref="A152:A153"/>
    <mergeCell ref="B152:B153"/>
    <mergeCell ref="W149:X149"/>
    <mergeCell ref="W147:X147"/>
    <mergeCell ref="W148:X148"/>
    <mergeCell ref="W146:X146"/>
    <mergeCell ref="A147:A149"/>
    <mergeCell ref="W145:X145"/>
    <mergeCell ref="A43:A44"/>
    <mergeCell ref="W52:X52"/>
    <mergeCell ref="A125:A126"/>
    <mergeCell ref="W105:X105"/>
    <mergeCell ref="W96:X96"/>
    <mergeCell ref="W97:X97"/>
    <mergeCell ref="W98:X98"/>
    <mergeCell ref="W51:X51"/>
    <mergeCell ref="W61:X61"/>
    <mergeCell ref="W70:X70"/>
    <mergeCell ref="W63:X63"/>
    <mergeCell ref="W59:X59"/>
    <mergeCell ref="W11:X11"/>
    <mergeCell ref="W47:X47"/>
    <mergeCell ref="A104:X104"/>
    <mergeCell ref="A110:A112"/>
    <mergeCell ref="B41:X41"/>
    <mergeCell ref="W42:X42"/>
    <mergeCell ref="B45:X45"/>
    <mergeCell ref="W67:X67"/>
    <mergeCell ref="W53:X53"/>
    <mergeCell ref="W55:X55"/>
    <mergeCell ref="W54:X54"/>
    <mergeCell ref="W66:X66"/>
    <mergeCell ref="W56:X56"/>
    <mergeCell ref="W60:X60"/>
    <mergeCell ref="W62:X62"/>
    <mergeCell ref="W50:X50"/>
    <mergeCell ref="W64:X64"/>
    <mergeCell ref="W21:X21"/>
    <mergeCell ref="W34:X34"/>
    <mergeCell ref="W49:X49"/>
    <mergeCell ref="W65:X65"/>
    <mergeCell ref="W72:X72"/>
    <mergeCell ref="W69:X69"/>
    <mergeCell ref="A71:X71"/>
    <mergeCell ref="W73:X73"/>
    <mergeCell ref="W125:X125"/>
    <mergeCell ref="A113:X113"/>
    <mergeCell ref="W121:X121"/>
    <mergeCell ref="W123:X123"/>
    <mergeCell ref="W126:X126"/>
    <mergeCell ref="W138:X138"/>
    <mergeCell ref="W79:X79"/>
    <mergeCell ref="A75:X75"/>
    <mergeCell ref="W85:X85"/>
    <mergeCell ref="W76:X76"/>
    <mergeCell ref="W77:X77"/>
    <mergeCell ref="A96:A98"/>
    <mergeCell ref="W106:X106"/>
    <mergeCell ref="B96:B98"/>
    <mergeCell ref="A73:A74"/>
    <mergeCell ref="W107:X107"/>
    <mergeCell ref="W108:X108"/>
    <mergeCell ref="W109:X109"/>
    <mergeCell ref="W111:X111"/>
    <mergeCell ref="A119:A121"/>
    <mergeCell ref="B119:B121"/>
    <mergeCell ref="A156:A159"/>
    <mergeCell ref="B156:B159"/>
    <mergeCell ref="W142:X142"/>
    <mergeCell ref="W143:X143"/>
    <mergeCell ref="W157:X157"/>
    <mergeCell ref="W159:X159"/>
    <mergeCell ref="W112:X112"/>
    <mergeCell ref="B134:X134"/>
    <mergeCell ref="W158:X158"/>
    <mergeCell ref="B154:X154"/>
    <mergeCell ref="B150:X150"/>
    <mergeCell ref="W151:X151"/>
    <mergeCell ref="W152:X152"/>
    <mergeCell ref="A131:A133"/>
    <mergeCell ref="B131:B133"/>
    <mergeCell ref="W133:X133"/>
    <mergeCell ref="W132:X132"/>
    <mergeCell ref="W137:X137"/>
    <mergeCell ref="W131:X131"/>
    <mergeCell ref="W144:X144"/>
    <mergeCell ref="B141:X141"/>
    <mergeCell ref="W135:X135"/>
    <mergeCell ref="W118:X118"/>
    <mergeCell ref="W119:X119"/>
    <mergeCell ref="B73:B74"/>
    <mergeCell ref="B110:B112"/>
    <mergeCell ref="W92:X92"/>
    <mergeCell ref="W93:X93"/>
    <mergeCell ref="W94:X94"/>
    <mergeCell ref="A99:A101"/>
    <mergeCell ref="B99:B101"/>
    <mergeCell ref="W100:X100"/>
    <mergeCell ref="W101:X101"/>
    <mergeCell ref="W80:X80"/>
    <mergeCell ref="W81:X81"/>
    <mergeCell ref="W86:X86"/>
    <mergeCell ref="B83:B86"/>
    <mergeCell ref="A83:A86"/>
    <mergeCell ref="A87:X87"/>
    <mergeCell ref="W89:X89"/>
    <mergeCell ref="W90:X90"/>
    <mergeCell ref="W91:X91"/>
    <mergeCell ref="W99:X99"/>
    <mergeCell ref="B103:X103"/>
    <mergeCell ref="W83:X83"/>
    <mergeCell ref="W82:X82"/>
    <mergeCell ref="W167:X167"/>
    <mergeCell ref="W168:X168"/>
    <mergeCell ref="W169:X169"/>
    <mergeCell ref="A171:A173"/>
    <mergeCell ref="B171:B173"/>
    <mergeCell ref="W171:X171"/>
    <mergeCell ref="W173:X173"/>
    <mergeCell ref="W114:X114"/>
    <mergeCell ref="W115:X115"/>
    <mergeCell ref="W116:X116"/>
    <mergeCell ref="W117:X117"/>
    <mergeCell ref="A127:X127"/>
    <mergeCell ref="W128:X128"/>
    <mergeCell ref="A129:A130"/>
    <mergeCell ref="B129:B130"/>
    <mergeCell ref="W129:X129"/>
    <mergeCell ref="W130:X130"/>
    <mergeCell ref="B160:X160"/>
    <mergeCell ref="B147:B149"/>
    <mergeCell ref="W170:X170"/>
    <mergeCell ref="W155:X155"/>
    <mergeCell ref="W153:X153"/>
    <mergeCell ref="W156:X156"/>
    <mergeCell ref="W162:X162"/>
  </mergeCells>
  <pageMargins left="0.78740157480314965" right="0.39370078740157483" top="0.59055118110236227" bottom="0.59055118110236227" header="0.31496062992125984" footer="0.31496062992125984"/>
  <pageSetup paperSize="9" scale="5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2020-10-22T12:51:49Z</dcterms:modified>
</cp:coreProperties>
</file>