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checkCompatibility="1"/>
  <mc:AlternateContent xmlns:mc="http://schemas.openxmlformats.org/markup-compatibility/2006">
    <mc:Choice Requires="x15">
      <x15ac:absPath xmlns:x15ac="http://schemas.microsoft.com/office/spreadsheetml/2010/11/ac" url="\\rio\УФ\Наталья Евгеньевна\Исполнение 2022 год\Полугодие 2022\"/>
    </mc:Choice>
  </mc:AlternateContent>
  <xr:revisionPtr revIDLastSave="0" documentId="13_ncr:1_{863F9A8C-3F0B-45BD-AF43-E628B82CFBB5}" xr6:coauthVersionLast="36" xr6:coauthVersionMax="40" xr10:uidLastSave="{00000000-0000-0000-0000-000000000000}"/>
  <bookViews>
    <workbookView xWindow="390" yWindow="-180" windowWidth="13110" windowHeight="747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бюджета'!$3:$4</definedName>
  </definedNames>
  <calcPr calcId="191029"/>
</workbook>
</file>

<file path=xl/calcChain.xml><?xml version="1.0" encoding="utf-8"?>
<calcChain xmlns="http://schemas.openxmlformats.org/spreadsheetml/2006/main">
  <c r="C426" i="2" l="1"/>
  <c r="D422" i="2"/>
  <c r="D425" i="2"/>
  <c r="C423" i="2"/>
  <c r="C424" i="2"/>
  <c r="C421" i="2"/>
  <c r="C420" i="2"/>
  <c r="C419" i="2" s="1"/>
  <c r="B421" i="2"/>
  <c r="D421" i="2" s="1"/>
  <c r="B423" i="2"/>
  <c r="D423" i="2" s="1"/>
  <c r="B424" i="2"/>
  <c r="D424" i="2" s="1"/>
  <c r="B411" i="2"/>
  <c r="D413" i="2"/>
  <c r="B406" i="2"/>
  <c r="D408" i="2"/>
  <c r="B420" i="2" l="1"/>
  <c r="D420" i="2" l="1"/>
  <c r="B419" i="2"/>
  <c r="D419" i="2" s="1"/>
  <c r="C390" i="2"/>
  <c r="C391" i="2"/>
  <c r="B392" i="2"/>
  <c r="B391" i="2" s="1"/>
  <c r="D391" i="2" s="1"/>
  <c r="C392" i="2"/>
  <c r="D392" i="2"/>
  <c r="D393" i="2"/>
  <c r="D394" i="2"/>
  <c r="D395" i="2"/>
  <c r="D389" i="2"/>
  <c r="B378" i="2"/>
  <c r="D384" i="2"/>
  <c r="D385" i="2"/>
  <c r="D386" i="2"/>
  <c r="B370" i="2"/>
  <c r="D374" i="2"/>
  <c r="D375" i="2"/>
  <c r="D354" i="2"/>
  <c r="B345" i="2"/>
  <c r="B334" i="2"/>
  <c r="C334" i="2"/>
  <c r="D335" i="2"/>
  <c r="D337" i="2"/>
  <c r="D312" i="2"/>
  <c r="B293" i="2"/>
  <c r="D295" i="2"/>
  <c r="C289" i="2"/>
  <c r="B289" i="2"/>
  <c r="B262" i="2"/>
  <c r="C255" i="2"/>
  <c r="B255" i="2"/>
  <c r="B222" i="2"/>
  <c r="B221" i="2" s="1"/>
  <c r="D224" i="2"/>
  <c r="B390" i="2" l="1"/>
  <c r="D334" i="2"/>
  <c r="B174" i="2"/>
  <c r="D174" i="2" s="1"/>
  <c r="D175" i="2"/>
  <c r="B163" i="2"/>
  <c r="D165" i="2"/>
  <c r="D166" i="2"/>
  <c r="B124" i="2"/>
  <c r="B123" i="2" s="1"/>
  <c r="B117" i="2"/>
  <c r="D120" i="2"/>
  <c r="B89" i="2"/>
  <c r="D92" i="2"/>
  <c r="D57" i="2"/>
  <c r="D47" i="2"/>
  <c r="D12" i="2"/>
  <c r="D13" i="2"/>
  <c r="D14" i="2"/>
  <c r="D15" i="2"/>
  <c r="D11" i="2"/>
  <c r="B44" i="2" l="1"/>
  <c r="B8" i="2"/>
  <c r="C8" i="2" l="1"/>
  <c r="B7" i="2"/>
  <c r="B20" i="2"/>
  <c r="B17" i="2"/>
  <c r="C236" i="2"/>
  <c r="C240" i="2"/>
  <c r="C239" i="2" s="1"/>
  <c r="B240" i="2"/>
  <c r="C54" i="2"/>
  <c r="C179" i="2"/>
  <c r="C338" i="2"/>
  <c r="C333" i="2" s="1"/>
  <c r="C345" i="2"/>
  <c r="C378" i="2"/>
  <c r="C416" i="2"/>
  <c r="C398" i="2"/>
  <c r="D399" i="2"/>
  <c r="C397" i="2"/>
  <c r="C370" i="2"/>
  <c r="C369" i="2" s="1"/>
  <c r="C368" i="2" s="1"/>
  <c r="C396" i="2" l="1"/>
  <c r="D227" i="2"/>
  <c r="C168" i="2"/>
  <c r="C167" i="2" s="1"/>
  <c r="C114" i="2"/>
  <c r="C121" i="2"/>
  <c r="D81" i="2"/>
  <c r="C80" i="2"/>
  <c r="C79" i="2" s="1"/>
  <c r="B247" i="2" l="1"/>
  <c r="C222" i="2"/>
  <c r="D418" i="2"/>
  <c r="B416" i="2"/>
  <c r="B398" i="2"/>
  <c r="D407" i="2"/>
  <c r="C406" i="2"/>
  <c r="B405" i="2"/>
  <c r="B404" i="2" s="1"/>
  <c r="D371" i="2"/>
  <c r="D372" i="2"/>
  <c r="D373" i="2"/>
  <c r="B369" i="2"/>
  <c r="B368" i="2" s="1"/>
  <c r="D368" i="2" s="1"/>
  <c r="D367" i="2"/>
  <c r="D366" i="2"/>
  <c r="D365" i="2"/>
  <c r="D364" i="2"/>
  <c r="D363" i="2"/>
  <c r="D361" i="2"/>
  <c r="D360" i="2"/>
  <c r="D359" i="2"/>
  <c r="D358" i="2"/>
  <c r="D357" i="2"/>
  <c r="D355" i="2"/>
  <c r="D352" i="2"/>
  <c r="B338" i="2"/>
  <c r="B333" i="2" s="1"/>
  <c r="C308" i="2"/>
  <c r="C307" i="2" s="1"/>
  <c r="B308" i="2"/>
  <c r="B307" i="2" s="1"/>
  <c r="D313" i="2"/>
  <c r="D311" i="2"/>
  <c r="B301" i="2"/>
  <c r="D306" i="2"/>
  <c r="C293" i="2"/>
  <c r="D274" i="2"/>
  <c r="D273" i="2"/>
  <c r="D241" i="2"/>
  <c r="B239" i="2"/>
  <c r="D239" i="2" s="1"/>
  <c r="B236" i="2"/>
  <c r="D238" i="2"/>
  <c r="C213" i="2"/>
  <c r="B213" i="2"/>
  <c r="C211" i="2"/>
  <c r="B211" i="2"/>
  <c r="C209" i="2"/>
  <c r="B209" i="2"/>
  <c r="D210" i="2"/>
  <c r="D212" i="2"/>
  <c r="D214" i="2"/>
  <c r="D180" i="2"/>
  <c r="B179" i="2"/>
  <c r="D169" i="2"/>
  <c r="B168" i="2"/>
  <c r="B167" i="2" s="1"/>
  <c r="D167" i="2" s="1"/>
  <c r="B114" i="2"/>
  <c r="B121" i="2"/>
  <c r="B103" i="2"/>
  <c r="D107" i="2"/>
  <c r="B80" i="2"/>
  <c r="B79" i="2" s="1"/>
  <c r="B71" i="2"/>
  <c r="D75" i="2"/>
  <c r="B54" i="2"/>
  <c r="D68" i="2"/>
  <c r="D65" i="2"/>
  <c r="D61" i="2"/>
  <c r="D62" i="2"/>
  <c r="D58" i="2"/>
  <c r="D307" i="2" l="1"/>
  <c r="B113" i="2"/>
  <c r="B112" i="2" s="1"/>
  <c r="B397" i="2"/>
  <c r="D398" i="2"/>
  <c r="D79" i="2"/>
  <c r="D80" i="2"/>
  <c r="D406" i="2"/>
  <c r="C405" i="2"/>
  <c r="D370" i="2"/>
  <c r="D369" i="2"/>
  <c r="D240" i="2"/>
  <c r="D213" i="2"/>
  <c r="D211" i="2"/>
  <c r="B208" i="2"/>
  <c r="B207" i="2" s="1"/>
  <c r="C208" i="2"/>
  <c r="C207" i="2" s="1"/>
  <c r="D209" i="2"/>
  <c r="D168" i="2"/>
  <c r="B16" i="2"/>
  <c r="B396" i="2" l="1"/>
  <c r="D396" i="2" s="1"/>
  <c r="D397" i="2"/>
  <c r="C404" i="2"/>
  <c r="D404" i="2" s="1"/>
  <c r="D405" i="2"/>
  <c r="D208" i="2"/>
  <c r="D207" i="2" s="1"/>
  <c r="C415" i="2"/>
  <c r="C414" i="2" s="1"/>
  <c r="C411" i="2"/>
  <c r="C410" i="2" s="1"/>
  <c r="C409" i="2" s="1"/>
  <c r="C402" i="2"/>
  <c r="C401" i="2" s="1"/>
  <c r="C388" i="2"/>
  <c r="C387" i="2" s="1"/>
  <c r="C377" i="2"/>
  <c r="C344" i="2"/>
  <c r="C343" i="2" s="1"/>
  <c r="C331" i="2"/>
  <c r="C329" i="2"/>
  <c r="C326" i="2"/>
  <c r="C322" i="2"/>
  <c r="C321" i="2" s="1"/>
  <c r="C320" i="2" s="1"/>
  <c r="C315" i="2"/>
  <c r="C314" i="2" s="1"/>
  <c r="C301" i="2"/>
  <c r="C300" i="2" s="1"/>
  <c r="C298" i="2"/>
  <c r="C297" i="2" s="1"/>
  <c r="C292" i="2"/>
  <c r="C288" i="2"/>
  <c r="C285" i="2"/>
  <c r="C284" i="2" s="1"/>
  <c r="C262" i="2"/>
  <c r="C261" i="2" s="1"/>
  <c r="C260" i="2" s="1"/>
  <c r="C257" i="2"/>
  <c r="C250" i="2"/>
  <c r="C247" i="2"/>
  <c r="C245" i="2"/>
  <c r="C235" i="2"/>
  <c r="C234" i="2" s="1"/>
  <c r="C230" i="2"/>
  <c r="C229" i="2" s="1"/>
  <c r="C228" i="2" s="1"/>
  <c r="C221" i="2"/>
  <c r="C217" i="2"/>
  <c r="C216" i="2" s="1"/>
  <c r="C203" i="2"/>
  <c r="C202" i="2" s="1"/>
  <c r="C201" i="2" s="1"/>
  <c r="C198" i="2"/>
  <c r="C197" i="2" s="1"/>
  <c r="C196" i="2" s="1"/>
  <c r="C194" i="2"/>
  <c r="C193" i="2" s="1"/>
  <c r="C192" i="2" s="1"/>
  <c r="C188" i="2"/>
  <c r="C187" i="2" s="1"/>
  <c r="C186" i="2" s="1"/>
  <c r="C184" i="2"/>
  <c r="C183" i="2" s="1"/>
  <c r="C182" i="2" s="1"/>
  <c r="C178" i="2"/>
  <c r="C177" i="2" s="1"/>
  <c r="C172" i="2"/>
  <c r="C171" i="2" s="1"/>
  <c r="C170" i="2" s="1"/>
  <c r="C163" i="2"/>
  <c r="C162" i="2" s="1"/>
  <c r="C159" i="2"/>
  <c r="C158" i="2" s="1"/>
  <c r="C148" i="2"/>
  <c r="C147" i="2" s="1"/>
  <c r="C137" i="2"/>
  <c r="C136" i="2" s="1"/>
  <c r="C129" i="2"/>
  <c r="C128" i="2" s="1"/>
  <c r="C127" i="2" s="1"/>
  <c r="C117" i="2"/>
  <c r="C113" i="2" s="1"/>
  <c r="C103" i="2"/>
  <c r="C101" i="2"/>
  <c r="C97" i="2"/>
  <c r="C96" i="2" s="1"/>
  <c r="C94" i="2"/>
  <c r="C93" i="2" s="1"/>
  <c r="C89" i="2"/>
  <c r="C88" i="2" s="1"/>
  <c r="C84" i="2"/>
  <c r="C83" i="2" s="1"/>
  <c r="C82" i="2" s="1"/>
  <c r="C71" i="2"/>
  <c r="C70" i="2" s="1"/>
  <c r="C69" i="2" s="1"/>
  <c r="C53" i="2"/>
  <c r="C52" i="2" s="1"/>
  <c r="C44" i="2"/>
  <c r="C43" i="2" s="1"/>
  <c r="C42" i="2" s="1"/>
  <c r="C38" i="2"/>
  <c r="C37" i="2" s="1"/>
  <c r="C36" i="2" s="1"/>
  <c r="C34" i="2"/>
  <c r="C33" i="2" s="1"/>
  <c r="C31" i="2"/>
  <c r="C30" i="2" s="1"/>
  <c r="C28" i="2"/>
  <c r="C27" i="2" s="1"/>
  <c r="C25" i="2"/>
  <c r="C24" i="2" s="1"/>
  <c r="C20" i="2"/>
  <c r="C19" i="2" s="1"/>
  <c r="C17" i="2"/>
  <c r="C16" i="2" s="1"/>
  <c r="C7" i="2"/>
  <c r="C283" i="2" l="1"/>
  <c r="C157" i="2"/>
  <c r="C259" i="2"/>
  <c r="C400" i="2"/>
  <c r="C254" i="2"/>
  <c r="C253" i="2" s="1"/>
  <c r="C376" i="2"/>
  <c r="C135" i="2"/>
  <c r="C244" i="2"/>
  <c r="C243" i="2" s="1"/>
  <c r="C87" i="2"/>
  <c r="C325" i="2"/>
  <c r="C6" i="2"/>
  <c r="C5" i="2" s="1"/>
  <c r="C100" i="2"/>
  <c r="C99" i="2" s="1"/>
  <c r="C112" i="2"/>
  <c r="C215" i="2"/>
  <c r="C206" i="2" s="1"/>
  <c r="C191" i="2"/>
  <c r="C176" i="2"/>
  <c r="B415" i="2"/>
  <c r="B414" i="2" s="1"/>
  <c r="D383" i="2"/>
  <c r="B410" i="2"/>
  <c r="B409" i="2" s="1"/>
  <c r="B402" i="2"/>
  <c r="B401" i="2" s="1"/>
  <c r="B400" i="2" s="1"/>
  <c r="B388" i="2"/>
  <c r="B387" i="2" s="1"/>
  <c r="B377" i="2"/>
  <c r="B344" i="2"/>
  <c r="B343" i="2" s="1"/>
  <c r="D341" i="2"/>
  <c r="B331" i="2"/>
  <c r="B329" i="2"/>
  <c r="B326" i="2"/>
  <c r="C242" i="2" l="1"/>
  <c r="D400" i="2"/>
  <c r="D401" i="2"/>
  <c r="C342" i="2"/>
  <c r="D333" i="2"/>
  <c r="C324" i="2"/>
  <c r="C126" i="2"/>
  <c r="B376" i="2"/>
  <c r="B342" i="2" s="1"/>
  <c r="B325" i="2"/>
  <c r="D282" i="2"/>
  <c r="B322" i="2"/>
  <c r="B321" i="2" s="1"/>
  <c r="B315" i="2"/>
  <c r="B314" i="2" s="1"/>
  <c r="B300" i="2"/>
  <c r="B298" i="2"/>
  <c r="B297" i="2" s="1"/>
  <c r="B292" i="2"/>
  <c r="B288" i="2"/>
  <c r="B285" i="2"/>
  <c r="B284" i="2" s="1"/>
  <c r="B257" i="2"/>
  <c r="B250" i="2"/>
  <c r="B245" i="2"/>
  <c r="D247" i="2"/>
  <c r="B235" i="2"/>
  <c r="B234" i="2" s="1"/>
  <c r="D233" i="2"/>
  <c r="B230" i="2"/>
  <c r="B229" i="2" s="1"/>
  <c r="B228" i="2" s="1"/>
  <c r="B217" i="2"/>
  <c r="B216" i="2" s="1"/>
  <c r="B198" i="2"/>
  <c r="B197" i="2" s="1"/>
  <c r="B203" i="2"/>
  <c r="B202" i="2" s="1"/>
  <c r="B201" i="2" s="1"/>
  <c r="B194" i="2"/>
  <c r="B193" i="2" s="1"/>
  <c r="B192" i="2" s="1"/>
  <c r="B188" i="2"/>
  <c r="B187" i="2" s="1"/>
  <c r="B186" i="2" s="1"/>
  <c r="B184" i="2"/>
  <c r="B183" i="2" s="1"/>
  <c r="B178" i="2"/>
  <c r="B177" i="2" s="1"/>
  <c r="B172" i="2"/>
  <c r="D156" i="2"/>
  <c r="D155" i="2"/>
  <c r="B162" i="2"/>
  <c r="B159" i="2"/>
  <c r="B158" i="2" s="1"/>
  <c r="B148" i="2"/>
  <c r="B147" i="2" s="1"/>
  <c r="B137" i="2"/>
  <c r="B136" i="2" s="1"/>
  <c r="B129" i="2"/>
  <c r="B128" i="2" s="1"/>
  <c r="B127" i="2" s="1"/>
  <c r="D119" i="2"/>
  <c r="D124" i="2"/>
  <c r="D121" i="2"/>
  <c r="B101" i="2"/>
  <c r="B88" i="2"/>
  <c r="B94" i="2"/>
  <c r="B93" i="2" s="1"/>
  <c r="B97" i="2"/>
  <c r="B96" i="2" s="1"/>
  <c r="D10" i="2"/>
  <c r="B84" i="2"/>
  <c r="B83" i="2" s="1"/>
  <c r="B70" i="2"/>
  <c r="B69" i="2" s="1"/>
  <c r="B53" i="2"/>
  <c r="B52" i="2" s="1"/>
  <c r="B43" i="2"/>
  <c r="B42" i="2" s="1"/>
  <c r="B38" i="2"/>
  <c r="B37" i="2" s="1"/>
  <c r="B34" i="2"/>
  <c r="B33" i="2" s="1"/>
  <c r="B31" i="2"/>
  <c r="B30" i="2" s="1"/>
  <c r="B28" i="2"/>
  <c r="B27" i="2" s="1"/>
  <c r="B25" i="2"/>
  <c r="B24" i="2" s="1"/>
  <c r="B19" i="2"/>
  <c r="D417" i="2"/>
  <c r="D416" i="2"/>
  <c r="D415" i="2"/>
  <c r="D414" i="2"/>
  <c r="D412" i="2"/>
  <c r="D411" i="2"/>
  <c r="D410" i="2"/>
  <c r="D409" i="2"/>
  <c r="D403" i="2"/>
  <c r="D402" i="2"/>
  <c r="D390" i="2"/>
  <c r="D388" i="2"/>
  <c r="D387" i="2"/>
  <c r="D382" i="2"/>
  <c r="D381" i="2"/>
  <c r="D380" i="2"/>
  <c r="D379" i="2"/>
  <c r="D378" i="2"/>
  <c r="D377" i="2"/>
  <c r="D362" i="2"/>
  <c r="D356" i="2"/>
  <c r="D353" i="2"/>
  <c r="D351" i="2"/>
  <c r="D350" i="2"/>
  <c r="D349" i="2"/>
  <c r="D348" i="2"/>
  <c r="D347" i="2"/>
  <c r="D346" i="2"/>
  <c r="D345" i="2"/>
  <c r="D344" i="2"/>
  <c r="D343" i="2"/>
  <c r="D340" i="2"/>
  <c r="D339" i="2"/>
  <c r="D338" i="2"/>
  <c r="D336" i="2"/>
  <c r="D332" i="2"/>
  <c r="D331" i="2"/>
  <c r="D330" i="2"/>
  <c r="D329" i="2"/>
  <c r="D328" i="2"/>
  <c r="D327" i="2"/>
  <c r="D326" i="2"/>
  <c r="D323" i="2"/>
  <c r="D319" i="2"/>
  <c r="D318" i="2"/>
  <c r="D317" i="2"/>
  <c r="D316" i="2"/>
  <c r="D310" i="2"/>
  <c r="D309" i="2"/>
  <c r="D305" i="2"/>
  <c r="D304" i="2"/>
  <c r="D303" i="2"/>
  <c r="D302" i="2"/>
  <c r="D299" i="2"/>
  <c r="D296" i="2"/>
  <c r="D294" i="2"/>
  <c r="D291" i="2"/>
  <c r="D290" i="2"/>
  <c r="D287" i="2"/>
  <c r="D286" i="2"/>
  <c r="D281" i="2"/>
  <c r="D280" i="2"/>
  <c r="D279" i="2"/>
  <c r="D278" i="2"/>
  <c r="D277" i="2"/>
  <c r="D276" i="2"/>
  <c r="D275" i="2"/>
  <c r="D272" i="2"/>
  <c r="D271" i="2"/>
  <c r="D270" i="2"/>
  <c r="D269" i="2"/>
  <c r="D268" i="2"/>
  <c r="D267" i="2"/>
  <c r="D266" i="2"/>
  <c r="D265" i="2"/>
  <c r="D263" i="2"/>
  <c r="D258" i="2"/>
  <c r="D256" i="2"/>
  <c r="D252" i="2"/>
  <c r="D251" i="2"/>
  <c r="D249" i="2"/>
  <c r="D248" i="2"/>
  <c r="D246" i="2"/>
  <c r="D237" i="2"/>
  <c r="D232" i="2"/>
  <c r="D231" i="2"/>
  <c r="D226" i="2"/>
  <c r="D225" i="2"/>
  <c r="D223" i="2"/>
  <c r="D220" i="2"/>
  <c r="D219" i="2"/>
  <c r="D218" i="2"/>
  <c r="D205" i="2"/>
  <c r="D204" i="2"/>
  <c r="D200" i="2"/>
  <c r="D199" i="2"/>
  <c r="D195" i="2"/>
  <c r="D190" i="2"/>
  <c r="D189" i="2"/>
  <c r="D185" i="2"/>
  <c r="D181" i="2"/>
  <c r="D173" i="2"/>
  <c r="D164" i="2"/>
  <c r="D161" i="2"/>
  <c r="D160" i="2"/>
  <c r="D154" i="2"/>
  <c r="D153" i="2"/>
  <c r="D152" i="2"/>
  <c r="D151" i="2"/>
  <c r="D150" i="2"/>
  <c r="D149" i="2"/>
  <c r="D146" i="2"/>
  <c r="D145" i="2"/>
  <c r="D144" i="2"/>
  <c r="D143" i="2"/>
  <c r="D142" i="2"/>
  <c r="D141" i="2"/>
  <c r="D140" i="2"/>
  <c r="D139" i="2"/>
  <c r="D138" i="2"/>
  <c r="D134" i="2"/>
  <c r="D133" i="2"/>
  <c r="D132" i="2"/>
  <c r="D131" i="2"/>
  <c r="D130" i="2"/>
  <c r="D125" i="2"/>
  <c r="D122" i="2"/>
  <c r="D118" i="2"/>
  <c r="D116" i="2"/>
  <c r="D115" i="2"/>
  <c r="D111" i="2"/>
  <c r="D110" i="2"/>
  <c r="D109" i="2"/>
  <c r="D108" i="2"/>
  <c r="D106" i="2"/>
  <c r="D105" i="2"/>
  <c r="D104" i="2"/>
  <c r="D102" i="2"/>
  <c r="D98" i="2"/>
  <c r="D95" i="2"/>
  <c r="D91" i="2"/>
  <c r="D90" i="2"/>
  <c r="D86" i="2"/>
  <c r="D85" i="2"/>
  <c r="D78" i="2"/>
  <c r="D77" i="2"/>
  <c r="D76" i="2"/>
  <c r="D74" i="2"/>
  <c r="D73" i="2"/>
  <c r="D72" i="2"/>
  <c r="D67" i="2"/>
  <c r="D66" i="2"/>
  <c r="D64" i="2"/>
  <c r="D63" i="2"/>
  <c r="D60" i="2"/>
  <c r="D59" i="2"/>
  <c r="D56" i="2"/>
  <c r="D55" i="2"/>
  <c r="D51" i="2"/>
  <c r="D50" i="2"/>
  <c r="D49" i="2"/>
  <c r="D48" i="2"/>
  <c r="D46" i="2"/>
  <c r="D45" i="2"/>
  <c r="D41" i="2"/>
  <c r="D40" i="2"/>
  <c r="D39" i="2"/>
  <c r="D35" i="2"/>
  <c r="D32" i="2"/>
  <c r="D29" i="2"/>
  <c r="D26" i="2"/>
  <c r="D23" i="2"/>
  <c r="D22" i="2"/>
  <c r="D21" i="2"/>
  <c r="D18" i="2"/>
  <c r="D9" i="2"/>
  <c r="B283" i="2" l="1"/>
  <c r="B171" i="2"/>
  <c r="B170" i="2" s="1"/>
  <c r="D170" i="2" s="1"/>
  <c r="B87" i="2"/>
  <c r="B244" i="2"/>
  <c r="B243" i="2" s="1"/>
  <c r="D283" i="2"/>
  <c r="B157" i="2"/>
  <c r="D298" i="2"/>
  <c r="D342" i="2"/>
  <c r="D376" i="2"/>
  <c r="B324" i="2"/>
  <c r="D325" i="2"/>
  <c r="D297" i="2"/>
  <c r="D257" i="2"/>
  <c r="D250" i="2"/>
  <c r="D288" i="2"/>
  <c r="D262" i="2"/>
  <c r="D292" i="2"/>
  <c r="D300" i="2"/>
  <c r="D314" i="2"/>
  <c r="D322" i="2"/>
  <c r="B320" i="2"/>
  <c r="D320" i="2" s="1"/>
  <c r="D321" i="2"/>
  <c r="D315" i="2"/>
  <c r="D308" i="2"/>
  <c r="D301" i="2"/>
  <c r="D293" i="2"/>
  <c r="D289" i="2"/>
  <c r="D285" i="2"/>
  <c r="D284" i="2"/>
  <c r="B261" i="2"/>
  <c r="B260" i="2" s="1"/>
  <c r="D129" i="2"/>
  <c r="D188" i="2"/>
  <c r="B254" i="2"/>
  <c r="B253" i="2" s="1"/>
  <c r="D253" i="2" s="1"/>
  <c r="D255" i="2"/>
  <c r="D245" i="2"/>
  <c r="B215" i="2"/>
  <c r="B206" i="2" s="1"/>
  <c r="D117" i="2"/>
  <c r="D194" i="2"/>
  <c r="D203" i="2"/>
  <c r="D217" i="2"/>
  <c r="D234" i="2"/>
  <c r="D235" i="2"/>
  <c r="D236" i="2"/>
  <c r="D228" i="2"/>
  <c r="D230" i="2"/>
  <c r="D229" i="2"/>
  <c r="D222" i="2"/>
  <c r="D221" i="2"/>
  <c r="D216" i="2"/>
  <c r="D201" i="2"/>
  <c r="D202" i="2"/>
  <c r="B196" i="2"/>
  <c r="D196" i="2" s="1"/>
  <c r="D197" i="2"/>
  <c r="D198" i="2"/>
  <c r="D192" i="2"/>
  <c r="D193" i="2"/>
  <c r="D186" i="2"/>
  <c r="D187" i="2"/>
  <c r="B182" i="2"/>
  <c r="D182" i="2" s="1"/>
  <c r="D183" i="2"/>
  <c r="D184" i="2"/>
  <c r="D179" i="2"/>
  <c r="D177" i="2"/>
  <c r="D178" i="2"/>
  <c r="D172" i="2"/>
  <c r="D123" i="2"/>
  <c r="D103" i="2"/>
  <c r="D44" i="2"/>
  <c r="D159" i="2"/>
  <c r="D163" i="2"/>
  <c r="D162" i="2"/>
  <c r="D147" i="2"/>
  <c r="D158" i="2"/>
  <c r="D148" i="2"/>
  <c r="B135" i="2"/>
  <c r="D136" i="2"/>
  <c r="D137" i="2"/>
  <c r="D127" i="2"/>
  <c r="D128" i="2"/>
  <c r="D114" i="2"/>
  <c r="B100" i="2"/>
  <c r="D101" i="2"/>
  <c r="D89" i="2"/>
  <c r="D93" i="2"/>
  <c r="D94" i="2"/>
  <c r="D88" i="2"/>
  <c r="D96" i="2"/>
  <c r="D97" i="2"/>
  <c r="D25" i="2"/>
  <c r="D28" i="2"/>
  <c r="D31" i="2"/>
  <c r="D34" i="2"/>
  <c r="D20" i="2"/>
  <c r="D54" i="2"/>
  <c r="D33" i="2"/>
  <c r="D27" i="2"/>
  <c r="D19" i="2"/>
  <c r="D17" i="2"/>
  <c r="D42" i="2"/>
  <c r="D16" i="2"/>
  <c r="D24" i="2"/>
  <c r="D30" i="2"/>
  <c r="D52" i="2"/>
  <c r="B82" i="2"/>
  <c r="D82" i="2" s="1"/>
  <c r="D83" i="2"/>
  <c r="D84" i="2"/>
  <c r="D70" i="2"/>
  <c r="D69" i="2" s="1"/>
  <c r="D71" i="2"/>
  <c r="D53" i="2"/>
  <c r="D43" i="2"/>
  <c r="B36" i="2"/>
  <c r="D36" i="2" s="1"/>
  <c r="D37" i="2"/>
  <c r="D38" i="2"/>
  <c r="B426" i="2" l="1"/>
  <c r="B242" i="2"/>
  <c r="D171" i="2"/>
  <c r="B176" i="2"/>
  <c r="D176" i="2" s="1"/>
  <c r="D324" i="2"/>
  <c r="D244" i="2"/>
  <c r="B259" i="2"/>
  <c r="D259" i="2" s="1"/>
  <c r="D260" i="2"/>
  <c r="D261" i="2"/>
  <c r="D254" i="2"/>
  <c r="D243" i="2"/>
  <c r="D215" i="2"/>
  <c r="D206" i="2" s="1"/>
  <c r="D112" i="2"/>
  <c r="B191" i="2"/>
  <c r="D191" i="2" s="1"/>
  <c r="D157" i="2"/>
  <c r="D100" i="2"/>
  <c r="B99" i="2"/>
  <c r="D99" i="2" s="1"/>
  <c r="D113" i="2"/>
  <c r="B126" i="2"/>
  <c r="D135" i="2"/>
  <c r="D87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8" i="2"/>
  <c r="D7" i="2"/>
  <c r="D242" i="2" l="1"/>
  <c r="D126" i="2"/>
  <c r="B6" i="2"/>
  <c r="B5" i="2" s="1"/>
  <c r="D5" i="2" l="1"/>
  <c r="D426" i="2"/>
  <c r="D6" i="2"/>
</calcChain>
</file>

<file path=xl/sharedStrings.xml><?xml version="1.0" encoding="utf-8"?>
<sst xmlns="http://schemas.openxmlformats.org/spreadsheetml/2006/main" count="465" uniqueCount="335">
  <si>
    <t>Наименование показателя</t>
  </si>
  <si>
    <t xml:space="preserve">    Муниципальная программа 1 "Развитие образования в Кольском районе Мурманской области" на 2015-2020 годы</t>
  </si>
  <si>
    <t xml:space="preserve">      Подпрограмма 1 "Развитие образования в Кольском районе Мурманской области"</t>
  </si>
  <si>
    <t xml:space="preserve">        Основное мероприятие 1. Модернизация инфраструктуры образования в Кольском районе</t>
  </si>
  <si>
    <t xml:space="preserve">          Управление образования администрации Кольского района</t>
  </si>
  <si>
    <t xml:space="preserve">            Мероприятия по капитальному и текущему ремонту объектов образования</t>
  </si>
  <si>
    <t xml:space="preserve">            Модернизация образовательной среды, направленная на достижение современного качества учебных результатов</t>
  </si>
  <si>
    <t xml:space="preserve">        Основное мероприятие 2. Формирование здорового образа жизни детей и подростков</t>
  </si>
  <si>
    <t xml:space="preserve">            Проведение мероприятий, направленных на формирование здорового образа жизни</t>
  </si>
  <si>
    <t xml:space="preserve">        Основное мероприятие 3. Обеспечение комплексной безопасности учреждений образования</t>
  </si>
  <si>
    <t xml:space="preserve">            Формирование условий, обеспечивающих соответствие образовательных организаций современным требованиям</t>
  </si>
  <si>
    <t xml:space="preserve">        Основное мероприятие 4. Мероприятия, направленные на повышение качества обслуживания в школьных столовых</t>
  </si>
  <si>
    <t xml:space="preserve">            Школьное здоровое питание</t>
  </si>
  <si>
    <t xml:space="preserve">        Региональный проект "Современная школа"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</si>
  <si>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</si>
  <si>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       Региональный проект "Успех каждого ребёнка"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</si>
  <si>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</si>
  <si>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    Региональный проект "Содействие занятости женщин - создание условий дошкольного образования для детей в возрасте до трёх лет"</t>
  </si>
  <si>
    <t xml:space="preserve">            Создание дополнительных мест для детей в возрасте от 1.5 до 3 лет в образовательных организациях, существляющих образовательную деятельность по образовательным программам дошкольного образования</t>
  </si>
  <si>
    <t xml:space="preserve">      Подпрограмма 2 "Обеспечение отдыха и оздоровления детей"</t>
  </si>
  <si>
    <t xml:space="preserve">        Основное мероприятие 1. Организация качественного отдыха и оздоровления детей в возрасте от 6 до 18 лет</t>
  </si>
  <si>
    <t xml:space="preserve">            Организация оздоровительных лагерей дневного пребывания на базе образовательных учреждений и выездного оздоровительного лагеря для воспитанников МОУ ДЮСШ от 7 до 18 лет</t>
  </si>
  <si>
    <t xml:space="preserve">            Субсидия на организацию отдыха детей Мурманской области в муниципальных образовательных организациях</t>
  </si>
  <si>
    <t xml:space="preserve">            Расходы бюджета Кольского района на организацию отдыха детей  Мурманской области в  муниципальных образовательных организациях</t>
  </si>
  <si>
    <t xml:space="preserve">      Подпрограмма 3 "Обеспечение качественного предоставления услуг (работ) в сфере дошкольного образования</t>
  </si>
  <si>
    <t xml:space="preserve">        Основное мероприятие 1.Обеспечение предоставления услуг в сфере дошкольного образования</t>
  </si>
  <si>
    <t xml:space="preserve">            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</si>
  <si>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 xml:space="preserve">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</si>
  <si>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 xml:space="preserve">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</si>
  <si>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  Cубвенция на реализацию Закона Мурманской области "О единой субвенции местным бюджетам на финансовое обеспечения образовательной деятельности"</t>
  </si>
  <si>
    <t xml:space="preserve">            Расходы бюджета Кольского района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</si>
  <si>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  Расходы бюджета Кольского района, превышающие размер расходного обязательства,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</si>
  <si>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Подпрограмма 4 "Обеспечение качественного предоставления услуг (работ) в сфере общего образования"</t>
  </si>
  <si>
    <t xml:space="preserve">        Основное мероприятие 1.Обеспечение предоставления услуг в сфере общего образования</t>
  </si>
  <si>
    <t xml:space="preserve">    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</si>
  <si>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            Cубвенция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</si>
  <si>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 xml:space="preserve">            Субвенция на обеспечение бесплатным питанием отдельных категорий обучающихся</t>
  </si>
  <si>
    <t xml:space="preserve">            Расходы бюджета Кольского района 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</si>
  <si>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      Подпрограмма 5 "Обеспечение качественного предоставления услуг (работ) в сфере дополнительного образования"</t>
  </si>
  <si>
    <t xml:space="preserve">        Основное мероприятие 1.Обеспечение предоставления услуг в сфере дополнительного образования</t>
  </si>
  <si>
    <t xml:space="preserve">            Проведение мероприятий для детей и  молодежи</t>
  </si>
  <si>
    <t xml:space="preserve">            Предоставление субсидий социально ориентированным общественным некоммерческим организациям, созданным в форме общественных организаций, на реализацию социальных проектов</t>
  </si>
  <si>
    <t xml:space="preserve">      Подпрограмма 6 "Обеспечение организационно-методической деятельности муниципальных учреждений Кольского района"</t>
  </si>
  <si>
    <t xml:space="preserve">        Основное мероприятие 1. Обеспечение реализации муниципальной программы</t>
  </si>
  <si>
    <t xml:space="preserve">    Муниципальная программа 2 "Развитие семейных форм устройства детей-сирот и детей, оставшихся без попечения родителей, на 2015-2020 годы"</t>
  </si>
  <si>
    <t xml:space="preserve">        Основное мероприятие 2. Предоставление дополнительных гарантий детям-сиротам и детям, оставшимся без попечения родителей, лицам из их числа в части реализации жилищных прав</t>
  </si>
  <si>
    <t xml:space="preserve">    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</si>
  <si>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    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</si>
  <si>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Основное мероприятие 3. Социальная поддержка граждан, принявших на воспитание в семью детей-сирот и детей, оставшихся без попечения родителей</t>
  </si>
  <si>
    <t xml:space="preserve">    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</si>
  <si>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 xml:space="preserve">        Основное мероприятие 4. Социальное обеспечение детей-сирот и детей, оставшихся без попечения родителей, лиц из их числа, профилактика социального сиротства</t>
  </si>
  <si>
    <t xml:space="preserve">            Субвенция на реализацию 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</si>
  <si>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 xml:space="preserve">    Муниципальная программа 3 "Социальная поддержка отдельных категорий граждан" на 2015-2020 годы</t>
  </si>
  <si>
    <t xml:space="preserve">        Основное мероприятие 1. Обеспечение социальных гарантий и усиления адресной направленности мер социальной поддержки населению</t>
  </si>
  <si>
    <t xml:space="preserve">          Совет депутатов Кольского района</t>
  </si>
  <si>
    <t xml:space="preserve">            Ежемесячная доплата к страховой пенсии лицам, замещавшим муниципальные должности в муниципальном образовании Кольский район</t>
  </si>
  <si>
    <t xml:space="preserve">          Администрация Кольского района</t>
  </si>
  <si>
    <t xml:space="preserve">           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</si>
  <si>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 xml:space="preserve">    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</si>
  <si>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 xml:space="preserve">            Субвенция на возмещение расходов по гарантированному перечню услуг по погребению</t>
  </si>
  <si>
    <t xml:space="preserve">    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</si>
  <si>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</si>
  <si>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 xml:space="preserve">            Выплата пенсии за выслугу лет муниципальным служащим, замещавшим муниципальные должности муниципальной службы в муниципальном образовании Кольский район</t>
  </si>
  <si>
    <t xml:space="preserve">            Предоставление и выплата ежемесячной доплаты к государственной (трудовой) пенсии лицам, удостоенным звания "Почетный гражданин Кольского района"</t>
  </si>
  <si>
    <t xml:space="preserve">    Муниципальная программа 4 "Развитие физической культуры и спорта" на 2015-2020 годы</t>
  </si>
  <si>
    <t xml:space="preserve">       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Кольского района в физкультурно-оздоровительных и спортивных мероприятиях различного уровня</t>
  </si>
  <si>
    <t xml:space="preserve">            Комплекс мероприятий, направленных на развитие массового спорта</t>
  </si>
  <si>
    <t xml:space="preserve">            Расходы на выплаты спортсменам, судьям, привлекаемым для участия в физкультурно-спортивных мероприятиях</t>
  </si>
  <si>
    <t xml:space="preserve">          муниципальное учреждение отдел культуры администрации Кольского района      
</t>
  </si>
  <si>
    <t xml:space="preserve">        Основное мероприятие 2. Модернизация спортивной инфраструктуры Кольского района</t>
  </si>
  <si>
    <t xml:space="preserve">    Муниципальная программа 5 "Развитие культуры" на 2015-2020 годы</t>
  </si>
  <si>
    <t xml:space="preserve">      Подпрограмма 1 "Сохранение и развитие дополнительного образования в сфере культуры и искусства"</t>
  </si>
  <si>
    <t xml:space="preserve">            Субсидии бюджетам муниципальных образований на софинансирование расходов,направляемых на оплату труда и начисления на выплаты по оплате труда работникам муниципальных учреждений</t>
  </si>
  <si>
    <t xml:space="preserve">            Расходы бюджета Кольского района на софинансирование расходов,направляемых на оплату труда и начисления на выплаты по оплате труда,работникам муниципальных учреждений</t>
  </si>
  <si>
    <t xml:space="preserve">      Подпрограмма 2 "Сохранение и развитие библиотечной и культурно-досуговой деятельности"</t>
  </si>
  <si>
    <t xml:space="preserve">        Основное мероприятие 1.Развитие творческого потенциала и организация досуга населения Кольского района</t>
  </si>
  <si>
    <t xml:space="preserve">            Информирование населения через средства массовой информации о культурно-массовых мероприятиях Кольского района</t>
  </si>
  <si>
    <t xml:space="preserve">            Организация и проведение культурно-массовых и праздничных мероприятий</t>
  </si>
  <si>
    <t xml:space="preserve">        Основное мероприятие 2.Развитие библиотечного дела Кольского района</t>
  </si>
  <si>
    <t xml:space="preserve">      Подпрограмма 3 "Модернизация учреждений культуры, искусства, образования в сфере культуры и искусства"</t>
  </si>
  <si>
    <t xml:space="preserve">        Основное мероприятие 1. Модернизация материально-технической базы учреждений культуры</t>
  </si>
  <si>
    <t xml:space="preserve">            Приобретение музыкальных инструментов</t>
  </si>
  <si>
    <t xml:space="preserve">            Обеспечение развития и укрепления материально-технической базы учреждений культуры</t>
  </si>
  <si>
    <t xml:space="preserve">        Основное мероприятие 2.Капитальный и текущий ремонт учреждений культуры</t>
  </si>
  <si>
    <t xml:space="preserve">            Мероприятия по капитальному и текущему ремонту объектов культуры</t>
  </si>
  <si>
    <t xml:space="preserve">    Муниципальная программа 6 "Энергосбережение и повышение энергетической эффективности" на 2014-2020 годы</t>
  </si>
  <si>
    <t xml:space="preserve">        Основное мероприятие 1. Повышение энергетической эффективности при потреблении энергетических ресурсов в бюджетных организациях, подведомственных управлению образования и отделу культуры администрации Кольского района</t>
  </si>
  <si>
    <t xml:space="preserve">            Стимулирование энергосбережения и повышение энергетической эффективности муниципальных учреждений</t>
  </si>
  <si>
    <t xml:space="preserve">    Муниципальная программа 7 "Развитие транспортной системы" на 2017-2020 гг.</t>
  </si>
  <si>
    <t xml:space="preserve">      Подпрограмма 1 "Организация транспортного обслуживания населения на территории Кольского муниципального района. Развитие транспортной инфраструктуры"</t>
  </si>
  <si>
    <t xml:space="preserve">        Основное мероприятие 1. Обеспечение потребностей населения в транспортном обслуживании  автомобильным транспортом общего пользования</t>
  </si>
  <si>
    <t xml:space="preserve">      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</si>
  <si>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 xml:space="preserve">      Подпрограмма 2 "Повышение безопасности дорожного движения и снижение дорожно-транспортного травматизма"</t>
  </si>
  <si>
    <t xml:space="preserve">        Основное мероприятие 1.Развитие системы предупреждения дорожно-транспортных происшествий и возникновения опасных ситуаций на автомобильных дорогах с участием несовершеннолетних</t>
  </si>
  <si>
    <t xml:space="preserve">            Мероприятия, связанные с повышением безопасности дорожного движения и снижением дорожно-транспортного травматизма в Кольском районе</t>
  </si>
  <si>
    <t xml:space="preserve">      Подпрограмма 3 "Развитие дорожного хозяйства сельских поселений"</t>
  </si>
  <si>
    <t xml:space="preserve">        Основное мероприятие 1. Строительство, содержание и ремонт автодорог местного значения в границах сельских поселений</t>
  </si>
  <si>
    <t xml:space="preserve">            Обслуживание и содержание дорог местного значения в границах сельских поселений</t>
  </si>
  <si>
    <t xml:space="preserve">            Иные межбюджетные трансферты бюджетам сельских поселений Кольского района на осуществление части функций, связанных с исполнением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</t>
  </si>
  <si>
    <t xml:space="preserve">    Муниципальная программа 8 "Развитие экономического потенциала и формирование благоприятного предпринимательского климата в Кольском районе" на 2017-2021 годы</t>
  </si>
  <si>
    <t xml:space="preserve">      Подпрограмма 1 "Содействие развитию субъектов малого предпринимательства"</t>
  </si>
  <si>
    <t xml:space="preserve">        Основное мероприятие 2. Предоставление поддержки субъектам малого предпринимательства, в том числе крестьянско-фермерским хозяйствам</t>
  </si>
  <si>
    <t xml:space="preserve">            Предоставление финансовой поддержки субъектам малого предпринимательства, в том числе крестьянско-фермерским хозяйствам</t>
  </si>
  <si>
    <t xml:space="preserve">      Подпрограмма 2 "Поддержка социально-ориентированных некоммерческих организаций"</t>
  </si>
  <si>
    <t xml:space="preserve">        Основное мероприятие 2. Предоставление финансовой поддержки социально ориентированным общественным некоммерческим организациям</t>
  </si>
  <si>
    <t xml:space="preserve">            Предоставление субсидий общественным организациям инвалидов</t>
  </si>
  <si>
    <t xml:space="preserve">      Подпрограмма 3 "Развитие торговли в Кольском районе"</t>
  </si>
  <si>
    <t xml:space="preserve">            Приобретение оборудования для проведения ярмарок, выставок</t>
  </si>
  <si>
    <t xml:space="preserve">            Приобретение сувенирной, печатной продукции</t>
  </si>
  <si>
    <t xml:space="preserve">    Муниципальная программа 9 "Управление муниципальными финансами" на 2015-2020 годы</t>
  </si>
  <si>
    <t xml:space="preserve">      Подпрограмма 1 "Управление муниципальными финансами"</t>
  </si>
  <si>
    <t xml:space="preserve">          Управление финансов администрации Кольского района</t>
  </si>
  <si>
    <t xml:space="preserve">      Подпрограмма 2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</si>
  <si>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 xml:space="preserve">        Основное мероприятие 1. Выравнивание бюджетной обеспеченности муниципальных образований</t>
  </si>
  <si>
    <t xml:space="preserve">            Дотация на выравнивание бюджетной обеспеченности поселений (за счет субсидии на софинансирование расходных обязательств, возникших при осуществлении полномочий органов местного самоуправления муниципальных районов по выравниванию уровня бюджетной обеспеченности поселений)</t>
  </si>
  <si>
    <t xml:space="preserve">            Дотация на выравнивание бюджетной обеспеченности поселений (за счет 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поселений)</t>
  </si>
  <si>
    <t xml:space="preserve">            Дотация на выравнивание бюджетной обеспеченности поселений (за счет средств местного бюджета)</t>
  </si>
  <si>
    <t xml:space="preserve">        Основное мероприятие 2. Поддержка мер по обеспечению сбалансированности местных бюджетов</t>
  </si>
  <si>
    <t xml:space="preserve">           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</t>
  </si>
  <si>
    <t xml:space="preserve">            Иные межбюджетные трансферты на погашение просроченной кредиторской задолженности</t>
  </si>
  <si>
    <t xml:space="preserve">            Развитие информационной системы управления муниципальными финансами</t>
  </si>
  <si>
    <t xml:space="preserve">    Муниципальная программа 10 "Управление муниципальным имуществом Кольского района на 2020-2025 гг."</t>
  </si>
  <si>
    <t xml:space="preserve">        Основное мероприятие 1. Обеспечение реализации муниципальных функций в сфере управления муниципальным имуществом Кольского района</t>
  </si>
  <si>
    <t xml:space="preserve">          Управление муниципальным имуществом администрации Кольского района</t>
  </si>
  <si>
    <t xml:space="preserve">            Распоряжение, формирование, управление муниципальным имуществом (кроме земельных участков), их учет и содержание</t>
  </si>
  <si>
    <t xml:space="preserve">            Расходы бюджета Кольского района на оплату взносов на капитальный ремонт жилого фонда, отнесенного к специализированному жилищному фонду</t>
  </si>
  <si>
    <t xml:space="preserve">        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</si>
  <si>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 xml:space="preserve">    Муниципальная программа 11 "Охрана окружающей среды" на 2017-2020 гг.</t>
  </si>
  <si>
    <t xml:space="preserve">        Основное мероприятие 1. Ликвидация накопленного экологического ущерба в результате прошлой хозяйственной деятельности</t>
  </si>
  <si>
    <t xml:space="preserve">            Расходы по содержанию и обслуживанию ГТС ограждающей дамбы пометохранилища (бывшие птицефабрики "Мурманская", "Снежная")</t>
  </si>
  <si>
    <t xml:space="preserve">    Муниципальная программа 12 "Развитие гражданского общества в Кольском районе Мурманской области" на 2017-2020 годы</t>
  </si>
  <si>
    <t xml:space="preserve">      Подпрограмма 1 "Комплексные меры по ограничению темпов роста наркомании, алкоголизма и сопутствующих им заболеваний в Кольском районе"</t>
  </si>
  <si>
    <t xml:space="preserve">        Основное мероприятие 1. Проведение комплекса мероприятий, направленных на профилактику негативных явлений и формирование здорового образа жизни</t>
  </si>
  <si>
    <t xml:space="preserve">            Комплекс мер по обеспечению поддержки и сопровождения антинаркотической и антиалкогольной деятельности в Кольском районе</t>
  </si>
  <si>
    <t xml:space="preserve">            Реализация комплекса мер, направленного на профилактику негативных явлений в обществе, формирование здорового образа жизни у населения Кольского района, в том числе детской и молодежной среде</t>
  </si>
  <si>
    <t xml:space="preserve">      Подпрограмма 2 "Профилактика правонарушений в Кольском районе"</t>
  </si>
  <si>
    <t xml:space="preserve">        Основное мероприятие 1. Повышение уровня правовой культуры и информированности населения</t>
  </si>
  <si>
    <t xml:space="preserve">            Комплекс мер, направленных на обеспечение общественной безопасности и профилактику правонарушений на территории Кольского района, в том числе в детской и молодежной среде</t>
  </si>
  <si>
    <t xml:space="preserve">    Муниципальная программа 13 "Развитие муниципального управления" на 2015-2020 годы</t>
  </si>
  <si>
    <t xml:space="preserve">      Подпрограмма 1 "Обеспечение деятельности и функций администрации Кольского района и государственных полномочий"</t>
  </si>
  <si>
    <t xml:space="preserve">        Основное мероприятие 1. Осуществление муниципальных функций, направленных на обеспечение деятельности Главы администрации, администрации Кольского района</t>
  </si>
  <si>
    <t xml:space="preserve">            Расходы на выплаты по оплате труда главы местной администрации</t>
  </si>
  <si>
    <t xml:space="preserve">            Расходы на выплаты по оплате труда работников органов местного самоуправления</t>
  </si>
  <si>
    <t xml:space="preserve">            Расходы на обеспечение функций работников органов местного самоуправления</t>
  </si>
  <si>
    <t xml:space="preserve">            Расходы на выплаты по оплате труда работников органов местного самоуправления, выполняющих переданные полномочия поселений</t>
  </si>
  <si>
    <t xml:space="preserve">            Прочие направления расходов муниципальной программы</t>
  </si>
  <si>
    <t xml:space="preserve">            Мероприятия по созданию и обеспечению функционирования системы технической защиты информации</t>
  </si>
  <si>
    <t xml:space="preserve">            Членские взносы в Совет муниципальных образований Мурманской области</t>
  </si>
  <si>
    <t xml:space="preserve">            Материальное поощрение добровольцев, принимавших участие в оказании помощи в ликвидации природных пожаров на территории сельских поселений Кольского района</t>
  </si>
  <si>
    <t xml:space="preserve">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</t>
  </si>
  <si>
    <t xml:space="preserve">    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</si>
  <si>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 xml:space="preserve">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</si>
  <si>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 xml:space="preserve">    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</si>
  <si>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 xml:space="preserve">            Субвенция на реализацию Закона Мурманской области "Об административных комиссиях"</t>
  </si>
  <si>
    <t xml:space="preserve">            Субвенция на реализацию Закона Мурманской области  "О комиссиях по делам несовершеннолетних и защите их прав в Мурманской области"</t>
  </si>
  <si>
    <t xml:space="preserve">      Подпрограмма 2 "Обеспечение деятельности муниципальных учреждений, подведомственных администрации Кольского района по выполнению муниципальных функций"</t>
  </si>
  <si>
    <t xml:space="preserve">        Основное мероприятие 1. Развитие системы муниципальных закупок Кольского района</t>
  </si>
  <si>
    <t xml:space="preserve">            Расходы на содержание муниципального учреждения "Отдел муниципального заказа администрации Кольского района"</t>
  </si>
  <si>
    <t xml:space="preserve">        Основное мероприятие 2. Обеспечение сохранности, комплектования, учета и использования архивных документов</t>
  </si>
  <si>
    <t xml:space="preserve">            Расходы на содержание МКУ "Кольский архив"</t>
  </si>
  <si>
    <t xml:space="preserve">        Основное мероприятие 3. Развитие МБУ "МФЦ в Кольском районе"</t>
  </si>
  <si>
    <t xml:space="preserve">            Расходы на содержание МФЦ в Кольском районе</t>
  </si>
  <si>
    <t xml:space="preserve">        Основное мероприятие 4. Создание условий для получения населением актуальной, достоверной информации о деятельности исполнительных органов</t>
  </si>
  <si>
    <t xml:space="preserve">            Расходы на содержание МАУ "Редакция газеты "Кольское слово"</t>
  </si>
  <si>
    <t xml:space="preserve">        Основное мероприятие 5. Обеспечение бухгалтерского обслуживания учреждений</t>
  </si>
  <si>
    <t xml:space="preserve">            Расходы на содержание МБУ "Централизованная бухгалтерия по обслуживанию муниципальных учреждений Кольского района"</t>
  </si>
  <si>
    <t xml:space="preserve">    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</si>
  <si>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 xml:space="preserve">            Расходы на содержание МКУ "Хозяйственно-эксплуатационная служба Кольского района"</t>
  </si>
  <si>
    <t xml:space="preserve">            Обеспечение комплексного социально - экономического развития села Белокаменка с. п. Междуречье Кольского района в рамках Соглашения о социально-экономическом сотрудничестве с ООО "НОВАТЭК- Мурманск"</t>
  </si>
  <si>
    <t xml:space="preserve">        Основное мероприятие 7. Защита населения и территорий от чрезвычайных ситуаций природного и техногенного характера</t>
  </si>
  <si>
    <t xml:space="preserve">            Компенсация расходов на оплату стоимости проезда и провоза багажа к месту использования отпуска и обратно лицам, работающим в организациях, выполняющих переданные полномочия поселений</t>
  </si>
  <si>
    <t xml:space="preserve">            Расходы на содержание МКУ "Управление по ГОЧС и ПБ Кольского района"</t>
  </si>
  <si>
    <t xml:space="preserve">            Расходы на содержание МКУ "Управление по ГОЧС и ПБ Кольского района" за счет средств поселений</t>
  </si>
  <si>
    <t xml:space="preserve">      Подпрограмма 3 "Развитие кадрового потенциала администрации Кольского района"</t>
  </si>
  <si>
    <t xml:space="preserve">        Основное мероприятие 1. Участие в семинарах, дополнительное профессиональное образование сотрудников</t>
  </si>
  <si>
    <t xml:space="preserve">            Профессиональная подготовка, дополнительное профессиональное образование сотрудников</t>
  </si>
  <si>
    <t xml:space="preserve">    Муниципальная программа 14 "Молодежь Кольского района" на 2017-2020 годы</t>
  </si>
  <si>
    <t xml:space="preserve">        Основное мероприятие 1. Развитие творческого потенциала и организация досуга молодежи Кольского района</t>
  </si>
  <si>
    <t xml:space="preserve">            Организация и проведение мероприятий, направленных на поддержку и продвижение талантливых детей и молодежи Кольского района</t>
  </si>
  <si>
    <t xml:space="preserve">            Комплекс мер, направленный на реализацию мероприятий государственной молодежной политики</t>
  </si>
  <si>
    <t xml:space="preserve">            Выплата стипендий главы администрации Кольского района одаренным детям, торжественное вручение первых стипендий</t>
  </si>
  <si>
    <t xml:space="preserve">        Основное мероприятие 2. Проведение мероприятий, направленных на формирование патриотического сознания граждан Кольского района</t>
  </si>
  <si>
    <t xml:space="preserve">            Реализация комплекса мер, направленного на воспитание у детей и молодежи патриотизма и чувства долга перед Отечеством</t>
  </si>
  <si>
    <t xml:space="preserve">            Организация и проведение мероприятий, направленных на формирование у молодежи российской идентичности и профилактику этнического и религиозно-политического экстремизма в молодежной среде</t>
  </si>
  <si>
    <t xml:space="preserve">    Муниципальная программа 16 "Развитие коммунальной инфраструктуры" на 2017-2020 годы</t>
  </si>
  <si>
    <t xml:space="preserve">      Подпрограмма 1 Содержание и ремонт муниципального жилищного фонда Кольского района</t>
  </si>
  <si>
    <t xml:space="preserve">        Основное мероприятие 1. Содержание и ремонт муниципального жилищного фонда в надлежащем техническом состоянии</t>
  </si>
  <si>
    <t xml:space="preserve">            Расходы по внесению платы за содержание и ремонт пустующего жилого помещения, относящегося к муниципальному жилищному фонду</t>
  </si>
  <si>
    <t xml:space="preserve">            Расходы по внесению платы за коммунальные услуги по пустующим  жилым помещениям, относящимся к муниципальному жилищному фонду</t>
  </si>
  <si>
    <t xml:space="preserve">            Расходы бюджета Кольского района на оплату взносов на капитальный ремонт за муниципальный нежилой фонд в составе МКД</t>
  </si>
  <si>
    <t xml:space="preserve">            Проведение экспертизы и технического обследования муниципального жилищного фонда в сельских поселениях Кольского района</t>
  </si>
  <si>
    <t xml:space="preserve">            Текущий ремонт муниципального жилищного фонда (жилых домов, квартир, комнат, нежилых помещений)</t>
  </si>
  <si>
    <t xml:space="preserve">            Расходы по внесению платы за содержание и ремонт пустующих муниципальных нежилых помещений, в составе МКД</t>
  </si>
  <si>
    <t xml:space="preserve">            Возмещение расходов по приобретению и установке индивидуальных, общих (квартирных) и комнатных приборов учета электрической энергии, газа, холодной и горячей воды в муниципальных жилых помещениях</t>
  </si>
  <si>
    <t xml:space="preserve">            Расходы бюджета Кольского района на создание и содержание мест (площадок) накопления отходов на территории сельских поселений Кольского района и г.Колы</t>
  </si>
  <si>
    <t xml:space="preserve">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</si>
  <si>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           Расходы бюджета Кольского района на оплату взносов на капитальный ремонт за муниципальный жилой фонд</t>
  </si>
  <si>
    <t xml:space="preserve">        Основное мероприятие 2. Предоставление субсидий муниципальным унитарным предприятиям, осуществляющим отдельные виды деятельности на территориях сельских поселений Кольского района</t>
  </si>
  <si>
    <t xml:space="preserve">            Субсидии муниципальным унитарным предприятиям, осуществляющим отдельные виды деятельности на территориях сельских поселений муниципального образования Кольский район на частичное возмещение затрат, связанных с производством и реализацией тепловой энергии, в рамках мер по предупреждению банкротства</t>
  </si>
  <si>
    <t xml:space="preserve">      Подпрограмма 3 Модернизация объектов коммунальной инфраструктуры</t>
  </si>
  <si>
    <t xml:space="preserve">        Основное мероприятие 1. Реконструкция объектов коммунальной инфраструктуры</t>
  </si>
  <si>
    <t xml:space="preserve">            Расходы на разработку проектно-сметной документации объектов водоснабжения, водоотведения и теплоснабжения в сельских поселениях Кольского района</t>
  </si>
  <si>
    <t xml:space="preserve">            Расходы на модернизацию и эксплуатацию муниципальных электрических сетей уличного освещения с. Тулома Кольского района</t>
  </si>
  <si>
    <t xml:space="preserve">            Расходы на модернизацию, ремонт и эксплуатацию муниципальных тепло-, водо-, электрических сетей в сельских поселениях Кольского района</t>
  </si>
  <si>
    <t xml:space="preserve">        Региональный проект "Чистая вода"</t>
  </si>
  <si>
    <t xml:space="preserve">            Строительство и реконструкция (модернизация) объектов питьевого водоснабжения</t>
  </si>
  <si>
    <t xml:space="preserve">        Основное мероприятие 1. Проведение ремонтных работ на объектах тепло-, водо-, электроснабжения в сельских поселениях Кольского района в рамках подготовки к отопительному периоду</t>
  </si>
  <si>
    <t xml:space="preserve">            Ремонтные работы на объектах тепло-, водо-, электроснабжения в сельских поселениях Кольского района в рамках подготовки к отопительному периоду</t>
  </si>
  <si>
    <t xml:space="preserve">            Актуализация  схем тепло-, водо-, электроснабжения в сельских поселениях Кольского района</t>
  </si>
  <si>
    <t xml:space="preserve">            Проведение экспертизы и технического обследования на объектах тепло-, водо-, электроснабжения в сельских поселениях Кольского района</t>
  </si>
  <si>
    <t xml:space="preserve">            Расходы бюджета Кольского района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</si>
  <si>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 xml:space="preserve">        Основное мероприятие 1. Осуществление части полномочий по решению вопросов местного значения по организации ритуальных услуг и содержанию мест захоронения</t>
  </si>
  <si>
    <t xml:space="preserve">            Иные межбюджетные трансферты на осуществление части функций, связанных с исполнением полномочий по организации ритуальных услуг и содержанию мест захоронения на территории сельских поселений Кольского района</t>
  </si>
  <si>
    <t xml:space="preserve">    Муниципальная программа 17 "Управление земельными ресурсами Кольского района на 2020-2025 гг."</t>
  </si>
  <si>
    <t xml:space="preserve">        Основное мероприятие 1. Совершенствование управления земельными ресурсами Кольского района</t>
  </si>
  <si>
    <t xml:space="preserve">          Управление земельными ресурсами администрации Кольского района</t>
  </si>
  <si>
    <t xml:space="preserve">            Управление земельными участками, формирование, их учет и содержание</t>
  </si>
  <si>
    <t xml:space="preserve">    Непрограммная деятельность</t>
  </si>
  <si>
    <t xml:space="preserve">      Непрограммная деятельность Совета депутатов Кольского района</t>
  </si>
  <si>
    <t xml:space="preserve">            Расходы на выплаты по оплате труда главы муниципального образования</t>
  </si>
  <si>
    <t xml:space="preserve">            Расходы на обеспечение функций главы муниципального образования</t>
  </si>
  <si>
    <t xml:space="preserve">            Расходы на обеспечение функций депутатов представительного органа муниципального образования</t>
  </si>
  <si>
    <t xml:space="preserve">            Прочие направления расходов в рамках непрограммной деятельности</t>
  </si>
  <si>
    <t xml:space="preserve">            Выплата премии при награждении Почетной грамотой Главы Кольского района</t>
  </si>
  <si>
    <t xml:space="preserve">      Непрограммная деятельность контрольно-счетной палаты Кольского района</t>
  </si>
  <si>
    <t xml:space="preserve">          Муниципальное казенное учреждение контрольно-счетная палата Кольского района</t>
  </si>
  <si>
    <t xml:space="preserve">            Расходы на выплаты по оплате труда руководителя контрольно-счетной палаты муниципального образования и его заместителей</t>
  </si>
  <si>
    <t xml:space="preserve">            Расходы на обеспечение функций работников органов местного самоуправления, выполняющих переданные полномочия поселений</t>
  </si>
  <si>
    <t xml:space="preserve">      Непрограммная деятельность на проведение выборов и референдумов</t>
  </si>
  <si>
    <t xml:space="preserve">            Проведение выборов в представительный орган Кольского района</t>
  </si>
  <si>
    <t xml:space="preserve">      Иная непрограммная деятельность</t>
  </si>
  <si>
    <t xml:space="preserve">        Иная непрограммная деятельность</t>
  </si>
  <si>
    <t xml:space="preserve">            Проведение Всероссийской переписи населения 2020 года</t>
  </si>
  <si>
    <t xml:space="preserve">            Резервный фонд администрации Кольского района</t>
  </si>
  <si>
    <t xml:space="preserve">            Выплата премии при награждении Почетной грамотой Главы администрации Кольского района</t>
  </si>
  <si>
    <t xml:space="preserve">        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</si>
  <si>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 xml:space="preserve">            Мероприятия, связанные с профилактикой и устранением последствий распространения коронавирусной инфекции</t>
  </si>
  <si>
    <t>ВСЕГО РАСХОДОВ:</t>
  </si>
  <si>
    <t xml:space="preserve"> тыс. руб.</t>
  </si>
  <si>
    <t>Итого по муниципальным программам</t>
  </si>
  <si>
    <t>Отклонение</t>
  </si>
  <si>
    <t>Разработка эскизного проекта для капитального ремонта культурно-досугового центра в с. Белокаменка Кольского района Мурманской области за счёт межбюджетных трансфертов из бюджета с.п Междуречье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</si>
  <si>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выполняющих переданные полномочия поселений</t>
  </si>
  <si>
    <t>Обеспечение выполнения полномочий по организации библиотечного обслуживания населения города Колы</t>
  </si>
  <si>
    <t>Управление земельными участками, формирование, их учет и содержание</t>
  </si>
  <si>
    <t>Обеспечение комплексного социально - экономического развития села Белокаменка с. п. Междуречье Кольского района в рамках Соглашения о социально-экономическом сотрудничестве с ООО "НОВАТЭК- Мурманск"</t>
  </si>
  <si>
    <t xml:space="preserve"> Администрация Кольского района</t>
  </si>
  <si>
    <t>Исполнено на 01.07.2021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</si>
  <si>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</si>
  <si>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</si>
  <si>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</si>
  <si>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 xml:space="preserve">      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(за счет средств областного бюджета)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</si>
  <si>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</si>
  <si>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Расходы бюджета Кольского района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</si>
  <si>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Материально-техническое оснащение спортивных комплексов</t>
  </si>
  <si>
    <t xml:space="preserve">        Основное мероприятие 2. Обеспечение персонифицированного финансирования дополнительного образования детей</t>
  </si>
  <si>
    <t xml:space="preserve">            Предоставление субсидий социально ориентированным некоммерческим организациям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Кольском районе</t>
  </si>
  <si>
    <t xml:space="preserve">        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</si>
  <si>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 xml:space="preserve">        Региональный проект "Культурная среда"</t>
  </si>
  <si>
    <t xml:space="preserve">            Государственная поддержка отрасли культуры</t>
  </si>
  <si>
    <t xml:space="preserve">            Выполнение работ, связанных с осуществлением регулярных перевозок пассажиров и багажа автомобильным транспортом по регулируемым тарифам</t>
  </si>
  <si>
    <t xml:space="preserve">        Основное мероприятие 2. Обеспечение развития информационной системы управления общественными финансами</t>
  </si>
  <si>
    <t xml:space="preserve">            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</si>
  <si>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 xml:space="preserve">        Региональный проект "Чистая страна"</t>
  </si>
  <si>
    <t xml:space="preserve">            Расходы на обеспечение функций главы местной администрации</t>
  </si>
  <si>
    <t xml:space="preserve">            Расходы на выполнение работ по тушению природных пожаров на землях сельских поселений, находящихся в границах территории муниципального образования Кольский район</t>
  </si>
  <si>
    <t xml:space="preserve">            Актуализация схем градостроительной деятельности сельских поселений Кольского района</t>
  </si>
  <si>
    <t xml:space="preserve">            Приобретение и содержание специализированной техники для коммунальных нужд</t>
  </si>
  <si>
    <t xml:space="preserve">            Расходы по внесению платы за коммунальные услуги по пустующим муниципальным нежилым помещениям, в составе МКД</t>
  </si>
  <si>
    <t xml:space="preserve">            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сельских поселений Кольского района</t>
  </si>
  <si>
    <t xml:space="preserve">      Подпрограмма 2 Подготовка объектов жилищно-коммунального хозяйства муниципального образования Кольский район к работе в отопительный период</t>
  </si>
  <si>
    <t xml:space="preserve">            Расходы бюджета Кольского района на капитальные вложения в объекты муниципальной собственности в рамках реализации проектов</t>
  </si>
  <si>
    <t xml:space="preserve">            Субсидии муниципальным унитарным предприятиям, осуществляющим отдельные виды деятельности на территориях сельских поселений муниципального образования Кольский район на финансовое обеспечение затрат, связанных с выработкой и подачей тепловой энергии в горячей воде муниципальными котельными</t>
  </si>
  <si>
    <t xml:space="preserve">            Субсидии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на обеспечение затрат на проведение аварийных работ и/ или капитального ремонта общего имущества многоквартирных домов и на проведение мероприятий, направленных на обеспечение энергоснабжения и повышение энергетической эффективности многоквартирных домов, расположенных на территории сельских поселений Кольского района</t>
  </si>
  <si>
    <t xml:space="preserve">      Подпрограмма 7 Обеспечение мероприятий по организации ритуальных услуг и содержанию мест захоронения</t>
  </si>
  <si>
    <t xml:space="preserve">      Подпрограмма 5 Снос ветхого и аварийного жилищного фонда на территории сельских поселений Кольского района</t>
  </si>
  <si>
    <t xml:space="preserve">        Основное мероприятие 1 Осуществление сноса расселённых многоквартирных домов, признанных аварийными и подлежащими сносу, на территории сельских поселений Кольского района</t>
  </si>
  <si>
    <t xml:space="preserve">            Расходы бюджета Кольского района на обеспечение мероприятий по сносу аварийных расселенных жилых домов и нежилых построек</t>
  </si>
  <si>
    <t xml:space="preserve">            Иные межбюджетные трансферты из бюджета Кольского района бюджетам муниципальных образований на восстановление платежеспособности муниципального образования (за счёт средств областного бюджета)</t>
  </si>
  <si>
    <t>Ааналитические данные о расходах бюджета Кольского района по муниципальным программам за I полугодие 2022 г.  в сравнении с соответствующим периодом прошлого года</t>
  </si>
  <si>
    <t>Исполнено на 01.07.2022</t>
  </si>
  <si>
    <t xml:space="preserve">                Субсидии бюджетам муниципальных образований на мероприятия по модернизации школьных систем образования</t>
  </si>
  <si>
    <t xml:space="preserve">                Реализация мероприятий по модернизации школьных систем образования</t>
  </si>
  <si>
    <t xml:space="preserve">                Расходы бюджета Кольского района на мероприятия по модернизации школьных систем образования</t>
  </si>
  <si>
    <t xml:space="preserve">                Субсидии на обеспечение комплексной безопасности муниципальных образовательных организаций</t>
  </si>
  <si>
    <t xml:space="preserve">                Расходы бюджета Кольского района на обеспечение комплексной безопасности муниципальных образовательных организаций</t>
  </si>
  <si>
    <t xml:space="preserve">            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</si>
  <si>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 xml:space="preserve">    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</si>
  <si>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  Субсидии бюджетам муниципальных образований на развитие физкультурно-спортивной работы</t>
  </si>
  <si>
    <t xml:space="preserve">                Расходы бюджета Кольского района на развитие физкультурно-спортивной работы</t>
  </si>
  <si>
    <t xml:space="preserve">                Разработка проектно-сметной документации по строительству крытого хоккейного корта МБОУ "Туломская СОШ"</t>
  </si>
  <si>
    <t xml:space="preserve">                Расходы на празднование юбилея Кольского района</t>
  </si>
  <si>
    <t xml:space="preserve">                Расходы бюджета Кольского района по обеспечению и реализации социально-значимых мероприятий</t>
  </si>
  <si>
    <t xml:space="preserve">                Субсидии бюджетам муниципальных образований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</si>
  <si>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 xml:space="preserve">                Расходы бюджета Кольского района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</si>
  <si>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 xml:space="preserve">                Субсидия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</si>
  <si>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 xml:space="preserve">                Расходы бюджета Кольского района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</si>
  <si>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 xml:space="preserve">              муниципальное учреждение отдел культуры администрации Кольского района      
</t>
  </si>
  <si>
    <t xml:space="preserve">                Стимулирование энергосбережения и повышение энергетической эффективности муниципальных учреждений</t>
  </si>
  <si>
    <t xml:space="preserve">                Иные межбюджетные трансферты из бюджета Кольского района бюджетам муниципальных образований на восстановление платежеспособности муниципального образования</t>
  </si>
  <si>
    <t xml:space="preserve">            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</si>
  <si>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 xml:space="preserve">                Иной межбюджетный трансферт из областного бюджета местным бюджетам на организацию выездного обслуживания населения муниципальными многофункциональными центрами</t>
  </si>
  <si>
    <t xml:space="preserve">            Основное мероприятие 6. Материально-техническое и транспортное обслуживание деятельности администрации Кольского района и иных муниципальных учреждений</t>
  </si>
  <si>
    <t xml:space="preserve">                Расходы на реконструкцию нежилого здания по адресу: посёлок Мурмаши Кольского района Мурманской области, улица Кирова, дом 7</t>
  </si>
  <si>
    <t xml:space="preserve">                Субсидия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«ЮНАРМИЯ»</t>
  </si>
  <si>
    <t xml:space="preserve">                Расходы бюджета Кольского района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</si>
  <si>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 xml:space="preserve">                Субсидия бюджетам муниципальных образований на подготовку к отопительному периоду (за счет средств резервного фонда Правительства Мурманской области)</t>
  </si>
  <si>
    <t xml:space="preserve">                Расходы бюджета Кольского района на подготовку к отопительному периоду (за счет средств резервного фонда Правительства Мурманской области)</t>
  </si>
  <si>
    <t xml:space="preserve">                Расходы бюджета Кольского района на реализацию мероприятий, направленных на установку индивидуальных домовых электрокотельных в населённых пунктах Кольского района</t>
  </si>
  <si>
    <t xml:space="preserve">                Субсидия на софинансирование капитальных вложений в объекты муниципальной собственности/Модернизация централизованной системы теплоснабжения правобережной части с.Териберка путем создания на указанной территории децентрализованной системы теплоснабжения с применением индивидуальных домовых электрических котельных (ИДЭК) для объектов потребления тепловой энергии</t>
  </si>
  <si>
    <t xml:space="preserve">                Расходы бюджета Кольского района на софинансирование капитальных вложений в объекты муниципальной собственности/Модернизация централизованной системы теплоснабжения правобережной части с.Териберка путем создания на указанной территории децентрализованной системы теплоснабжения с применением индивидуальных домовых электрических котельных (ИДЭК) для объектов потребления тепловой энергии</t>
  </si>
  <si>
    <t xml:space="preserve">      Подпрограмма 4 Обеспечение полномочий учредителя муниципальных унитарных предприятий</t>
  </si>
  <si>
    <t xml:space="preserve">      Подпрограмма 6 Обеспечение проведения капитального ремонта общего имущества многоквартирных домов, расположенных на территории сельских поселений Кольского района</t>
  </si>
  <si>
    <t xml:space="preserve">          Основное мероприятие 1 Предоставление субсидий управляющим организациям и товариществам собственников жилья на обеспечение затрат по проведению капитального ремонта общего имущества многоквартирных домов, расположенных на территории сельских поселений Кольского района</t>
  </si>
  <si>
    <t xml:space="preserve">                Расходы на содержание "Мемориального комплекса "Долина Славы"</t>
  </si>
  <si>
    <t xml:space="preserve">        Подпрограмма 8 Переселение граждан из жилищного фонда, расположенного в малочисленном населенном пункте Песчаный сельского поселения Пушной Кольского района Мурманской области</t>
  </si>
  <si>
    <t xml:space="preserve">            Основное мероприятие 1. Переселение граждан из жилищного фонда, расположенного в малочисленных населенных пунктах на территории Кольского района Мурманской области</t>
  </si>
  <si>
    <t xml:space="preserve">                Субсидия из областного бюджета бюджетам муниципальных образований Мурманской области на софинансирование мероприятий по переселению граждан из жилищного фонда, расположенного в малочисленных населенных пунктах на территории Мурманской области</t>
  </si>
  <si>
    <t xml:space="preserve">                Расходы бюджета Кольского района на софинансирование мероприятий по переселению граждан из жилищного фонда, расположенного в малочисленных населенных пунктах на территории Мурманской области</t>
  </si>
  <si>
    <t xml:space="preserve">      Муниципальная программа 18 "Обеспечение первичных мер пожарной безопасности в границах Кольского муниципального района за границами городских и сельских населенных пунктов Кольского района" на 2022-2024 годы</t>
  </si>
  <si>
    <t xml:space="preserve">            Основное мероприятие 1. Проведение комплекса мероприятий, направленных на повышение уровня противопожарной безопасности</t>
  </si>
  <si>
    <t xml:space="preserve">              Администрация Кольского района</t>
  </si>
  <si>
    <t xml:space="preserve">                Изготовление и установка знаков пожарной безопасности в границах Кольского муниципального района за границами населенных пунктов поселений Кольского района</t>
  </si>
  <si>
    <t xml:space="preserve">            Основное мероприятие 2. Пропаганда знаний в области пожарной безопасности</t>
  </si>
  <si>
    <t xml:space="preserve">                Подготовка и размещение информационных материалов на противопожарную тематику</t>
  </si>
  <si>
    <t xml:space="preserve">            Субсидия бюджетам муниципальных образований на реализацию проектов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Пушной)</t>
  </si>
  <si>
    <t xml:space="preserve">            Субсидия бюджетам муниципальных образований на реализацию проектов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Ура-Губа)</t>
  </si>
  <si>
    <t xml:space="preserve">            Субсидия бюджетам муниципальных образований на реализацию проектов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Междуречье)</t>
  </si>
  <si>
    <t xml:space="preserve">            Субсидия бюджетам муниципальных образований на реализацию проектов по поддержке местных инициатив (Ремонт входных групп и подъездов многоквартирного дома, расположенного по адресу: Мурманская область, Кольский район, с.п. Териберка)</t>
  </si>
  <si>
    <t xml:space="preserve">            Субсидия бюджетам муниципальных образований на реализацию проектов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Тулома)</t>
  </si>
  <si>
    <t xml:space="preserve">           Расходы бюджета Кольского района на реализацию проекта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Ура-Губа)</t>
  </si>
  <si>
    <t xml:space="preserve">          Расходы бюджета Кольского района на реализацию проекта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Междуречье)</t>
  </si>
  <si>
    <t xml:space="preserve">            Расходы бюджета Кольского района на реализацию проекта по поддержке местных инициатив (Ремонт входных групп и подъездов многоквартирного дома, расположенного по адресу: Мурманская область, Кольский район, с.п. Териберка)</t>
  </si>
  <si>
    <t xml:space="preserve">            Расходы бюджета Кольского района на реализацию проекта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Пушной)</t>
  </si>
  <si>
    <t xml:space="preserve">           Расходы бюджета Кольского района на реализацию проекта по поддержке местных инициатив (Ремонт входных групп и подъездов многоквартирных домов, расположенных по адресу: Мурманская область, Кольский район, с.п. Тулома)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</si>
</sst>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4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1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3" fillId="0" borderId="1">
      <alignment wrapText="1"/>
    </xf>
    <xf numFmtId="0" fontId="3" fillId="0" borderId="1"/>
    <xf numFmtId="0" fontId="4" fillId="0" borderId="1">
      <alignment horizontal="center" wrapText="1"/>
    </xf>
    <xf numFmtId="0" fontId="4" fillId="0" borderId="1">
      <alignment horizontal="center"/>
    </xf>
    <xf numFmtId="0" fontId="3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5" fillId="0" borderId="2">
      <alignment horizontal="left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3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3" fillId="0" borderId="1"/>
    <xf numFmtId="0" fontId="3" fillId="0" borderId="1"/>
    <xf numFmtId="0" fontId="3" fillId="4" borderId="1"/>
    <xf numFmtId="1" fontId="3" fillId="0" borderId="2">
      <alignment horizontal="left" vertical="top" wrapText="1" indent="2"/>
    </xf>
    <xf numFmtId="0" fontId="3" fillId="4" borderId="1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1">
      <alignment vertical="top"/>
    </xf>
    <xf numFmtId="0" fontId="3" fillId="4" borderId="1">
      <alignment horizontal="center"/>
    </xf>
    <xf numFmtId="0" fontId="3" fillId="4" borderId="1">
      <alignment horizontal="left"/>
    </xf>
    <xf numFmtId="0" fontId="6" fillId="0" borderId="1"/>
    <xf numFmtId="0" fontId="3" fillId="0" borderId="1">
      <alignment wrapText="1"/>
    </xf>
    <xf numFmtId="0" fontId="4" fillId="0" borderId="1">
      <alignment horizontal="center" wrapText="1"/>
    </xf>
    <xf numFmtId="0" fontId="4" fillId="0" borderId="1">
      <alignment horizontal="center"/>
    </xf>
    <xf numFmtId="0" fontId="3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5" fillId="0" borderId="2">
      <alignment horizontal="left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3" fillId="0" borderId="1">
      <alignment horizontal="left" wrapText="1"/>
    </xf>
    <xf numFmtId="0" fontId="6" fillId="0" borderId="1"/>
    <xf numFmtId="0" fontId="6" fillId="0" borderId="1"/>
    <xf numFmtId="0" fontId="6" fillId="0" borderId="1"/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1">
      <alignment vertical="top"/>
    </xf>
    <xf numFmtId="0" fontId="3" fillId="4" borderId="1">
      <alignment horizontal="center"/>
    </xf>
    <xf numFmtId="0" fontId="3" fillId="4" borderId="1">
      <alignment horizontal="left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6" borderId="1"/>
    <xf numFmtId="165" fontId="6" fillId="0" borderId="1" applyFon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4" fillId="10" borderId="6" applyNumberFormat="0" applyAlignment="0" applyProtection="0"/>
    <xf numFmtId="0" fontId="25" fillId="11" borderId="7" applyNumberFormat="0" applyAlignment="0" applyProtection="0"/>
    <xf numFmtId="0" fontId="26" fillId="11" borderId="6" applyNumberFormat="0" applyAlignment="0" applyProtection="0"/>
    <xf numFmtId="0" fontId="27" fillId="0" borderId="8" applyNumberFormat="0" applyFill="0" applyAlignment="0" applyProtection="0"/>
    <xf numFmtId="0" fontId="28" fillId="12" borderId="9" applyNumberFormat="0" applyAlignment="0" applyProtection="0"/>
    <xf numFmtId="0" fontId="31" fillId="0" borderId="11" applyNumberFormat="0" applyFill="0" applyAlignment="0" applyProtection="0"/>
    <xf numFmtId="0" fontId="2" fillId="0" borderId="1"/>
    <xf numFmtId="49" fontId="38" fillId="0" borderId="2">
      <alignment horizontal="center" vertical="top" shrinkToFit="1"/>
    </xf>
    <xf numFmtId="0" fontId="3" fillId="0" borderId="2">
      <alignment horizontal="center" vertical="center" wrapText="1"/>
    </xf>
    <xf numFmtId="0" fontId="39" fillId="0" borderId="2">
      <alignment vertical="top" wrapText="1"/>
    </xf>
    <xf numFmtId="4" fontId="39" fillId="2" borderId="2">
      <alignment horizontal="right" vertical="top" shrinkToFit="1"/>
    </xf>
    <xf numFmtId="10" fontId="39" fillId="2" borderId="2">
      <alignment horizontal="right" vertical="top" shrinkToFit="1"/>
    </xf>
    <xf numFmtId="0" fontId="32" fillId="13" borderId="1" applyNumberFormat="0" applyBorder="0" applyAlignment="0" applyProtection="0"/>
    <xf numFmtId="0" fontId="32" fillId="14" borderId="1" applyNumberFormat="0" applyBorder="0" applyAlignment="0" applyProtection="0"/>
    <xf numFmtId="0" fontId="32" fillId="15" borderId="1" applyNumberFormat="0" applyBorder="0" applyAlignment="0" applyProtection="0"/>
    <xf numFmtId="0" fontId="32" fillId="16" borderId="1" applyNumberFormat="0" applyBorder="0" applyAlignment="0" applyProtection="0"/>
    <xf numFmtId="0" fontId="32" fillId="17" borderId="1" applyNumberFormat="0" applyBorder="0" applyAlignment="0" applyProtection="0"/>
    <xf numFmtId="0" fontId="32" fillId="18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9" borderId="1" applyNumberFormat="0" applyBorder="0" applyAlignment="0" applyProtection="0"/>
    <xf numFmtId="0" fontId="36" fillId="0" borderId="1"/>
    <xf numFmtId="0" fontId="37" fillId="0" borderId="1"/>
    <xf numFmtId="0" fontId="11" fillId="6" borderId="1"/>
    <xf numFmtId="0" fontId="11" fillId="6" borderId="1"/>
    <xf numFmtId="0" fontId="6" fillId="0" borderId="1"/>
    <xf numFmtId="0" fontId="36" fillId="0" borderId="1"/>
    <xf numFmtId="0" fontId="6" fillId="0" borderId="1"/>
    <xf numFmtId="0" fontId="22" fillId="8" borderId="1" applyNumberFormat="0" applyBorder="0" applyAlignment="0" applyProtection="0"/>
    <xf numFmtId="0" fontId="30" fillId="0" borderId="1" applyNumberFormat="0" applyFill="0" applyBorder="0" applyAlignment="0" applyProtection="0"/>
    <xf numFmtId="0" fontId="2" fillId="3" borderId="10" applyNumberFormat="0" applyFont="0" applyAlignment="0" applyProtection="0"/>
    <xf numFmtId="0" fontId="33" fillId="3" borderId="10" applyNumberFormat="0" applyFont="0" applyAlignment="0" applyProtection="0"/>
    <xf numFmtId="0" fontId="29" fillId="0" borderId="1" applyNumberFormat="0" applyFill="0" applyBorder="0" applyAlignment="0" applyProtection="0"/>
    <xf numFmtId="0" fontId="21" fillId="7" borderId="1" applyNumberFormat="0" applyBorder="0" applyAlignment="0" applyProtection="0"/>
    <xf numFmtId="0" fontId="1" fillId="0" borderId="1"/>
    <xf numFmtId="0" fontId="1" fillId="3" borderId="10" applyNumberFormat="0" applyFont="0" applyAlignment="0" applyProtection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1" xfId="2" applyNumberFormat="1" applyProtection="1"/>
    <xf numFmtId="0" fontId="3" fillId="0" borderId="1" xfId="37" applyNumberFormat="1" applyProtection="1">
      <alignment horizontal="left" wrapText="1"/>
    </xf>
    <xf numFmtId="164" fontId="8" fillId="5" borderId="2" xfId="32" applyNumberFormat="1" applyFont="1" applyFill="1" applyAlignment="1" applyProtection="1">
      <alignment horizontal="center" vertical="top" shrinkToFit="1"/>
    </xf>
    <xf numFmtId="164" fontId="8" fillId="5" borderId="2" xfId="33" applyNumberFormat="1" applyFont="1" applyFill="1" applyAlignment="1" applyProtection="1">
      <alignment horizontal="center" vertical="top" shrinkToFit="1"/>
    </xf>
    <xf numFmtId="0" fontId="8" fillId="5" borderId="1" xfId="2" applyNumberFormat="1" applyFont="1" applyFill="1" applyProtection="1"/>
    <xf numFmtId="0" fontId="7" fillId="0" borderId="2" xfId="30" applyNumberFormat="1" applyFont="1" applyProtection="1">
      <alignment vertical="top" wrapText="1"/>
    </xf>
    <xf numFmtId="164" fontId="10" fillId="5" borderId="2" xfId="35" applyNumberFormat="1" applyFont="1" applyFill="1" applyAlignment="1" applyProtection="1">
      <alignment horizontal="center" vertical="top" shrinkToFit="1"/>
    </xf>
    <xf numFmtId="164" fontId="15" fillId="5" borderId="2" xfId="33" applyNumberFormat="1" applyFont="1" applyFill="1" applyAlignment="1" applyProtection="1">
      <alignment horizontal="center" vertical="top" shrinkToFit="1"/>
    </xf>
    <xf numFmtId="0" fontId="14" fillId="0" borderId="2" xfId="30" applyNumberFormat="1" applyFont="1" applyProtection="1">
      <alignment vertical="top" wrapText="1"/>
    </xf>
    <xf numFmtId="0" fontId="9" fillId="0" borderId="2" xfId="30" applyNumberFormat="1" applyFont="1" applyProtection="1">
      <alignment vertical="top" wrapText="1"/>
    </xf>
    <xf numFmtId="164" fontId="10" fillId="5" borderId="2" xfId="33" applyNumberFormat="1" applyFont="1" applyFill="1" applyAlignment="1" applyProtection="1">
      <alignment horizontal="center" vertical="top" shrinkToFit="1"/>
    </xf>
    <xf numFmtId="164" fontId="10" fillId="5" borderId="2" xfId="32" applyNumberFormat="1" applyFont="1" applyFill="1" applyAlignment="1" applyProtection="1">
      <alignment horizontal="center" vertical="top" shrinkToFit="1"/>
    </xf>
    <xf numFmtId="0" fontId="16" fillId="0" borderId="0" xfId="0" applyFont="1" applyProtection="1">
      <protection locked="0"/>
    </xf>
    <xf numFmtId="164" fontId="15" fillId="5" borderId="2" xfId="32" applyNumberFormat="1" applyFont="1" applyFill="1" applyAlignment="1" applyProtection="1">
      <alignment horizontal="center" vertical="top" shrinkToFit="1"/>
    </xf>
    <xf numFmtId="0" fontId="13" fillId="0" borderId="2" xfId="30" applyNumberFormat="1" applyFont="1" applyProtection="1">
      <alignment vertical="top" wrapText="1"/>
    </xf>
    <xf numFmtId="2" fontId="35" fillId="0" borderId="14" xfId="105" applyNumberFormat="1" applyFont="1" applyFill="1" applyBorder="1" applyAlignment="1" applyProtection="1">
      <alignment wrapText="1"/>
    </xf>
    <xf numFmtId="2" fontId="35" fillId="0" borderId="14" xfId="105" applyNumberFormat="1" applyFont="1" applyFill="1" applyBorder="1" applyAlignment="1" applyProtection="1">
      <alignment wrapText="1"/>
    </xf>
    <xf numFmtId="164" fontId="12" fillId="5" borderId="2" xfId="32" applyNumberFormat="1" applyFont="1" applyFill="1" applyAlignment="1" applyProtection="1">
      <alignment horizontal="center" vertical="center" shrinkToFit="1"/>
    </xf>
    <xf numFmtId="164" fontId="8" fillId="5" borderId="2" xfId="33" applyNumberFormat="1" applyFont="1" applyFill="1" applyAlignment="1" applyProtection="1">
      <alignment horizontal="center" vertical="center" shrinkToFit="1"/>
    </xf>
    <xf numFmtId="164" fontId="8" fillId="5" borderId="2" xfId="32" applyNumberFormat="1" applyFont="1" applyFill="1" applyAlignment="1" applyProtection="1">
      <alignment horizontal="center" vertical="center" shrinkToFit="1"/>
    </xf>
    <xf numFmtId="164" fontId="15" fillId="5" borderId="2" xfId="33" applyNumberFormat="1" applyFont="1" applyFill="1" applyAlignment="1" applyProtection="1">
      <alignment horizontal="center" vertical="center" shrinkToFit="1"/>
    </xf>
    <xf numFmtId="164" fontId="15" fillId="5" borderId="2" xfId="32" applyNumberFormat="1" applyFont="1" applyFill="1" applyAlignment="1" applyProtection="1">
      <alignment horizontal="center" vertical="center" shrinkToFit="1"/>
    </xf>
    <xf numFmtId="2" fontId="34" fillId="0" borderId="14" xfId="118" applyNumberFormat="1" applyFont="1" applyFill="1" applyBorder="1" applyAlignment="1">
      <alignment horizontal="left" wrapText="1"/>
    </xf>
    <xf numFmtId="164" fontId="10" fillId="5" borderId="2" xfId="33" applyNumberFormat="1" applyFont="1" applyFill="1" applyAlignment="1" applyProtection="1">
      <alignment horizontal="center" vertical="center" shrinkToFit="1"/>
    </xf>
    <xf numFmtId="164" fontId="10" fillId="5" borderId="2" xfId="32" applyNumberFormat="1" applyFont="1" applyFill="1" applyAlignment="1" applyProtection="1">
      <alignment horizontal="center" vertical="center" shrinkToFit="1"/>
    </xf>
    <xf numFmtId="2" fontId="34" fillId="0" borderId="14" xfId="118" applyNumberFormat="1" applyFont="1" applyFill="1" applyBorder="1" applyAlignment="1">
      <alignment wrapText="1"/>
    </xf>
    <xf numFmtId="164" fontId="8" fillId="5" borderId="15" xfId="32" applyNumberFormat="1" applyFont="1" applyFill="1" applyBorder="1" applyAlignment="1" applyProtection="1">
      <alignment horizontal="center" vertical="center" shrinkToFit="1"/>
    </xf>
    <xf numFmtId="0" fontId="14" fillId="0" borderId="13" xfId="30" applyNumberFormat="1" applyFont="1" applyBorder="1" applyProtection="1">
      <alignment vertical="top" wrapText="1"/>
    </xf>
    <xf numFmtId="164" fontId="0" fillId="0" borderId="0" xfId="0" applyNumberFormat="1" applyProtection="1">
      <protection locked="0"/>
    </xf>
    <xf numFmtId="0" fontId="9" fillId="0" borderId="2" xfId="34" applyNumberFormat="1" applyFont="1" applyProtection="1">
      <alignment horizontal="left"/>
    </xf>
    <xf numFmtId="2" fontId="34" fillId="0" borderId="16" xfId="118" applyNumberFormat="1" applyFont="1" applyFill="1" applyBorder="1" applyAlignment="1">
      <alignment wrapText="1"/>
    </xf>
    <xf numFmtId="0" fontId="7" fillId="0" borderId="12" xfId="29" applyNumberFormat="1" applyFont="1" applyBorder="1" applyProtection="1">
      <alignment horizontal="center" vertical="center" wrapText="1"/>
    </xf>
    <xf numFmtId="0" fontId="7" fillId="0" borderId="13" xfId="29" applyNumberFormat="1" applyFont="1" applyBorder="1" applyProtection="1">
      <alignment horizontal="center" vertical="center" wrapText="1"/>
    </xf>
    <xf numFmtId="0" fontId="12" fillId="0" borderId="1" xfId="1" applyNumberFormat="1" applyFont="1" applyAlignment="1" applyProtection="1">
      <alignment horizontal="center" wrapText="1"/>
    </xf>
    <xf numFmtId="0" fontId="3" fillId="0" borderId="1" xfId="37" applyNumberFormat="1" applyProtection="1">
      <alignment horizontal="left" wrapText="1"/>
    </xf>
    <xf numFmtId="0" fontId="3" fillId="0" borderId="1" xfId="37">
      <alignment horizontal="lef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120">
    <cellStyle name="br" xfId="40" xr:uid="{00000000-0005-0000-0000-000000000000}"/>
    <cellStyle name="br 2" xfId="78" xr:uid="{00000000-0005-0000-0000-000001000000}"/>
    <cellStyle name="br 3" xfId="67" xr:uid="{00000000-0005-0000-0000-000002000000}"/>
    <cellStyle name="col" xfId="39" xr:uid="{00000000-0005-0000-0000-000003000000}"/>
    <cellStyle name="col 2" xfId="77" xr:uid="{00000000-0005-0000-0000-000004000000}"/>
    <cellStyle name="col 3" xfId="66" xr:uid="{00000000-0005-0000-0000-000005000000}"/>
    <cellStyle name="style0" xfId="41" xr:uid="{00000000-0005-0000-0000-000006000000}"/>
    <cellStyle name="td" xfId="42" xr:uid="{00000000-0005-0000-0000-000007000000}"/>
    <cellStyle name="tr" xfId="38" xr:uid="{00000000-0005-0000-0000-000008000000}"/>
    <cellStyle name="tr 2" xfId="76" xr:uid="{00000000-0005-0000-0000-000009000000}"/>
    <cellStyle name="tr 3" xfId="65" xr:uid="{00000000-0005-0000-0000-00000A000000}"/>
    <cellStyle name="xl21" xfId="43" xr:uid="{00000000-0005-0000-0000-00000B000000}"/>
    <cellStyle name="xl22" xfId="6" xr:uid="{00000000-0005-0000-0000-00000C000000}"/>
    <cellStyle name="xl23" xfId="44" xr:uid="{00000000-0005-0000-0000-00000D000000}"/>
    <cellStyle name="xl24" xfId="2" xr:uid="{00000000-0005-0000-0000-00000E000000}"/>
    <cellStyle name="xl25" xfId="7" xr:uid="{00000000-0005-0000-0000-00000F000000}"/>
    <cellStyle name="xl26" xfId="31" xr:uid="{00000000-0005-0000-0000-000010000000}"/>
    <cellStyle name="xl27" xfId="8" xr:uid="{00000000-0005-0000-0000-000011000000}"/>
    <cellStyle name="xl28" xfId="9" xr:uid="{00000000-0005-0000-0000-000012000000}"/>
    <cellStyle name="xl29" xfId="10" xr:uid="{00000000-0005-0000-0000-000013000000}"/>
    <cellStyle name="xl30" xfId="11" xr:uid="{00000000-0005-0000-0000-000014000000}"/>
    <cellStyle name="xl31" xfId="12" xr:uid="{00000000-0005-0000-0000-000015000000}"/>
    <cellStyle name="xl31 2" xfId="92" xr:uid="{00000000-0005-0000-0000-000016000000}"/>
    <cellStyle name="xl31 3" xfId="91" xr:uid="{00000000-0005-0000-0000-000017000000}"/>
    <cellStyle name="xl32" xfId="13" xr:uid="{00000000-0005-0000-0000-000018000000}"/>
    <cellStyle name="xl33" xfId="45" xr:uid="{00000000-0005-0000-0000-000019000000}"/>
    <cellStyle name="xl34" xfId="14" xr:uid="{00000000-0005-0000-0000-00001A000000}"/>
    <cellStyle name="xl35" xfId="15" xr:uid="{00000000-0005-0000-0000-00001B000000}"/>
    <cellStyle name="xl36" xfId="16" xr:uid="{00000000-0005-0000-0000-00001C000000}"/>
    <cellStyle name="xl37" xfId="17" xr:uid="{00000000-0005-0000-0000-00001D000000}"/>
    <cellStyle name="xl37 2" xfId="61" xr:uid="{00000000-0005-0000-0000-00001E000000}"/>
    <cellStyle name="xl38" xfId="34" xr:uid="{00000000-0005-0000-0000-00001F000000}"/>
    <cellStyle name="xl38 2" xfId="56" xr:uid="{00000000-0005-0000-0000-000020000000}"/>
    <cellStyle name="xl39" xfId="18" xr:uid="{00000000-0005-0000-0000-000021000000}"/>
    <cellStyle name="xl39 2" xfId="68" xr:uid="{00000000-0005-0000-0000-000022000000}"/>
    <cellStyle name="xl40" xfId="46" xr:uid="{00000000-0005-0000-0000-000023000000}"/>
    <cellStyle name="xl40 2" xfId="62" xr:uid="{00000000-0005-0000-0000-000024000000}"/>
    <cellStyle name="xl40 3" xfId="93" xr:uid="{00000000-0005-0000-0000-000025000000}"/>
    <cellStyle name="xl41" xfId="35" xr:uid="{00000000-0005-0000-0000-000026000000}"/>
    <cellStyle name="xl41 2" xfId="52" xr:uid="{00000000-0005-0000-0000-000027000000}"/>
    <cellStyle name="xl41 3" xfId="94" xr:uid="{00000000-0005-0000-0000-000028000000}"/>
    <cellStyle name="xl42" xfId="1" xr:uid="{00000000-0005-0000-0000-000029000000}"/>
    <cellStyle name="xl42 2" xfId="57" xr:uid="{00000000-0005-0000-0000-00002A000000}"/>
    <cellStyle name="xl42 3" xfId="95" xr:uid="{00000000-0005-0000-0000-00002B000000}"/>
    <cellStyle name="xl43" xfId="19" xr:uid="{00000000-0005-0000-0000-00002C000000}"/>
    <cellStyle name="xl44" xfId="20" xr:uid="{00000000-0005-0000-0000-00002D000000}"/>
    <cellStyle name="xl45" xfId="21" xr:uid="{00000000-0005-0000-0000-00002E000000}"/>
    <cellStyle name="xl46" xfId="22" xr:uid="{00000000-0005-0000-0000-00002F000000}"/>
    <cellStyle name="xl47" xfId="23" xr:uid="{00000000-0005-0000-0000-000030000000}"/>
    <cellStyle name="xl48" xfId="24" xr:uid="{00000000-0005-0000-0000-000031000000}"/>
    <cellStyle name="xl49" xfId="25" xr:uid="{00000000-0005-0000-0000-000032000000}"/>
    <cellStyle name="xl50" xfId="26" xr:uid="{00000000-0005-0000-0000-000033000000}"/>
    <cellStyle name="xl51" xfId="27" xr:uid="{00000000-0005-0000-0000-000034000000}"/>
    <cellStyle name="xl52" xfId="28" xr:uid="{00000000-0005-0000-0000-000035000000}"/>
    <cellStyle name="xl53" xfId="29" xr:uid="{00000000-0005-0000-0000-000036000000}"/>
    <cellStyle name="xl53 2" xfId="64" xr:uid="{00000000-0005-0000-0000-000037000000}"/>
    <cellStyle name="xl54" xfId="37" xr:uid="{00000000-0005-0000-0000-000038000000}"/>
    <cellStyle name="xl54 2" xfId="69" xr:uid="{00000000-0005-0000-0000-000039000000}"/>
    <cellStyle name="xl55" xfId="47" xr:uid="{00000000-0005-0000-0000-00003A000000}"/>
    <cellStyle name="xl55 2" xfId="63" xr:uid="{00000000-0005-0000-0000-00003B000000}"/>
    <cellStyle name="xl56" xfId="36" xr:uid="{00000000-0005-0000-0000-00003C000000}"/>
    <cellStyle name="xl56 2" xfId="53" xr:uid="{00000000-0005-0000-0000-00003D000000}"/>
    <cellStyle name="xl57" xfId="3" xr:uid="{00000000-0005-0000-0000-00003E000000}"/>
    <cellStyle name="xl57 2" xfId="54" xr:uid="{00000000-0005-0000-0000-00003F000000}"/>
    <cellStyle name="xl58" xfId="4" xr:uid="{00000000-0005-0000-0000-000040000000}"/>
    <cellStyle name="xl58 2" xfId="55" xr:uid="{00000000-0005-0000-0000-000041000000}"/>
    <cellStyle name="xl59" xfId="5" xr:uid="{00000000-0005-0000-0000-000042000000}"/>
    <cellStyle name="xl59 2" xfId="70" xr:uid="{00000000-0005-0000-0000-000043000000}"/>
    <cellStyle name="xl60" xfId="48" xr:uid="{00000000-0005-0000-0000-000044000000}"/>
    <cellStyle name="xl60 2" xfId="58" xr:uid="{00000000-0005-0000-0000-000045000000}"/>
    <cellStyle name="xl61" xfId="30" xr:uid="{00000000-0005-0000-0000-000046000000}"/>
    <cellStyle name="xl61 2" xfId="71" xr:uid="{00000000-0005-0000-0000-000047000000}"/>
    <cellStyle name="xl62" xfId="49" xr:uid="{00000000-0005-0000-0000-000048000000}"/>
    <cellStyle name="xl62 2" xfId="72" xr:uid="{00000000-0005-0000-0000-000049000000}"/>
    <cellStyle name="xl63" xfId="50" xr:uid="{00000000-0005-0000-0000-00004A000000}"/>
    <cellStyle name="xl63 2" xfId="59" xr:uid="{00000000-0005-0000-0000-00004B000000}"/>
    <cellStyle name="xl64" xfId="32" xr:uid="{00000000-0005-0000-0000-00004C000000}"/>
    <cellStyle name="xl64 2" xfId="60" xr:uid="{00000000-0005-0000-0000-00004D000000}"/>
    <cellStyle name="xl65" xfId="33" xr:uid="{00000000-0005-0000-0000-00004E000000}"/>
    <cellStyle name="Акцент1 2" xfId="96" xr:uid="{00000000-0005-0000-0000-00004F000000}"/>
    <cellStyle name="Акцент2 2" xfId="97" xr:uid="{00000000-0005-0000-0000-000050000000}"/>
    <cellStyle name="Акцент3 2" xfId="98" xr:uid="{00000000-0005-0000-0000-000051000000}"/>
    <cellStyle name="Акцент4 2" xfId="99" xr:uid="{00000000-0005-0000-0000-000052000000}"/>
    <cellStyle name="Акцент5 2" xfId="100" xr:uid="{00000000-0005-0000-0000-000053000000}"/>
    <cellStyle name="Акцент6 2" xfId="101" xr:uid="{00000000-0005-0000-0000-000054000000}"/>
    <cellStyle name="Ввод " xfId="84" builtinId="20" customBuiltin="1"/>
    <cellStyle name="Вывод" xfId="85" builtinId="21" customBuiltin="1"/>
    <cellStyle name="Вычисление" xfId="86" builtinId="22" customBuiltin="1"/>
    <cellStyle name="Заголовок 1" xfId="81" builtinId="16" customBuiltin="1"/>
    <cellStyle name="Заголовок 2" xfId="82" builtinId="17" customBuiltin="1"/>
    <cellStyle name="Заголовок 3" xfId="83" builtinId="18" customBuiltin="1"/>
    <cellStyle name="Заголовок 4 2" xfId="102" xr:uid="{00000000-0005-0000-0000-00005B000000}"/>
    <cellStyle name="Итог" xfId="89" builtinId="25" customBuiltin="1"/>
    <cellStyle name="Контрольная ячейка" xfId="88" builtinId="23" customBuiltin="1"/>
    <cellStyle name="Название 2" xfId="103" xr:uid="{00000000-0005-0000-0000-00005E000000}"/>
    <cellStyle name="Нейтральный 2" xfId="104" xr:uid="{00000000-0005-0000-0000-00005F000000}"/>
    <cellStyle name="Обычный" xfId="0" builtinId="0"/>
    <cellStyle name="Обычный 2" xfId="79" xr:uid="{00000000-0005-0000-0000-000061000000}"/>
    <cellStyle name="Обычный 2 2" xfId="106" xr:uid="{00000000-0005-0000-0000-000062000000}"/>
    <cellStyle name="Обычный 2 3" xfId="107" xr:uid="{00000000-0005-0000-0000-000063000000}"/>
    <cellStyle name="Обычный 2 4" xfId="105" xr:uid="{00000000-0005-0000-0000-000064000000}"/>
    <cellStyle name="Обычный 3" xfId="73" xr:uid="{00000000-0005-0000-0000-000065000000}"/>
    <cellStyle name="Обычный 3 2" xfId="109" xr:uid="{00000000-0005-0000-0000-000066000000}"/>
    <cellStyle name="Обычный 3 3" xfId="108" xr:uid="{00000000-0005-0000-0000-000067000000}"/>
    <cellStyle name="Обычный 4" xfId="75" xr:uid="{00000000-0005-0000-0000-000068000000}"/>
    <cellStyle name="Обычный 4 2" xfId="111" xr:uid="{00000000-0005-0000-0000-000069000000}"/>
    <cellStyle name="Обычный 4 3" xfId="110" xr:uid="{00000000-0005-0000-0000-00006A000000}"/>
    <cellStyle name="Обычный 5" xfId="74" xr:uid="{00000000-0005-0000-0000-00006B000000}"/>
    <cellStyle name="Обычный 6" xfId="51" xr:uid="{00000000-0005-0000-0000-00006C000000}"/>
    <cellStyle name="Обычный 7" xfId="90" xr:uid="{00000000-0005-0000-0000-00006D000000}"/>
    <cellStyle name="Обычный 8" xfId="118" xr:uid="{00000000-0005-0000-0000-00006E000000}"/>
    <cellStyle name="Плохой 2" xfId="112" xr:uid="{00000000-0005-0000-0000-00006F000000}"/>
    <cellStyle name="Пояснение 2" xfId="113" xr:uid="{00000000-0005-0000-0000-000070000000}"/>
    <cellStyle name="Примечание 2" xfId="115" xr:uid="{00000000-0005-0000-0000-000071000000}"/>
    <cellStyle name="Примечание 3" xfId="114" xr:uid="{00000000-0005-0000-0000-000072000000}"/>
    <cellStyle name="Примечание 4" xfId="119" xr:uid="{00000000-0005-0000-0000-000073000000}"/>
    <cellStyle name="Связанная ячейка" xfId="87" builtinId="24" customBuiltin="1"/>
    <cellStyle name="Текст предупреждения 2" xfId="116" xr:uid="{00000000-0005-0000-0000-000075000000}"/>
    <cellStyle name="Финансовый 2" xfId="80" xr:uid="{00000000-0005-0000-0000-000076000000}"/>
    <cellStyle name="Хороший 2" xfId="117" xr:uid="{00000000-0005-0000-0000-00007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5"/>
  <sheetViews>
    <sheetView showGridLines="0" tabSelected="1" zoomScaleNormal="100" zoomScaleSheetLayoutView="100" workbookViewId="0">
      <pane ySplit="4" topLeftCell="A361" activePane="bottomLeft" state="frozen"/>
      <selection pane="bottomLeft" activeCell="A361" sqref="A361"/>
    </sheetView>
  </sheetViews>
  <sheetFormatPr defaultColWidth="8.85546875" defaultRowHeight="15" outlineLevelRow="4" x14ac:dyDescent="0.25"/>
  <cols>
    <col min="1" max="1" width="42.85546875" style="1" customWidth="1"/>
    <col min="2" max="2" width="14.28515625" style="1" customWidth="1"/>
    <col min="3" max="3" width="16.140625" style="1" customWidth="1"/>
    <col min="4" max="4" width="13.140625" style="1" customWidth="1"/>
    <col min="5" max="5" width="8.85546875" style="1"/>
    <col min="6" max="6" width="8.85546875" style="1" customWidth="1"/>
    <col min="7" max="16384" width="8.85546875" style="1"/>
  </cols>
  <sheetData>
    <row r="1" spans="1:4" ht="63.6" customHeight="1" x14ac:dyDescent="0.25">
      <c r="A1" s="35" t="s">
        <v>279</v>
      </c>
      <c r="B1" s="35"/>
      <c r="C1" s="35"/>
      <c r="D1" s="35"/>
    </row>
    <row r="2" spans="1:4" ht="12.75" customHeight="1" x14ac:dyDescent="0.25">
      <c r="A2" s="40" t="s">
        <v>238</v>
      </c>
      <c r="B2" s="41"/>
      <c r="C2" s="41"/>
      <c r="D2" s="41"/>
    </row>
    <row r="3" spans="1:4" ht="26.25" customHeight="1" x14ac:dyDescent="0.25">
      <c r="A3" s="38" t="s">
        <v>0</v>
      </c>
      <c r="B3" s="33" t="s">
        <v>280</v>
      </c>
      <c r="C3" s="33" t="s">
        <v>247</v>
      </c>
      <c r="D3" s="33" t="s">
        <v>240</v>
      </c>
    </row>
    <row r="4" spans="1:4" x14ac:dyDescent="0.25">
      <c r="A4" s="39"/>
      <c r="B4" s="34"/>
      <c r="C4" s="34"/>
      <c r="D4" s="34"/>
    </row>
    <row r="5" spans="1:4" ht="38.25" x14ac:dyDescent="0.25">
      <c r="A5" s="11" t="s">
        <v>1</v>
      </c>
      <c r="B5" s="26">
        <f>B6+B36+B42+B52+B69+B82</f>
        <v>998646.8</v>
      </c>
      <c r="C5" s="26">
        <f>C6+C36+C42+C52+C69+C82</f>
        <v>924377.10000000009</v>
      </c>
      <c r="D5" s="25">
        <f>B5-C5</f>
        <v>74269.699999999953</v>
      </c>
    </row>
    <row r="6" spans="1:4" ht="27" outlineLevel="1" x14ac:dyDescent="0.25">
      <c r="A6" s="10" t="s">
        <v>2</v>
      </c>
      <c r="B6" s="23">
        <f>B7+B16+B19+B24+B27+B30+B33</f>
        <v>62669.299999999996</v>
      </c>
      <c r="C6" s="23">
        <f>C7+C16+C19+C24+C27+C30+C33</f>
        <v>37281.4</v>
      </c>
      <c r="D6" s="22">
        <f t="shared" ref="D6:D79" si="0">B6-C6</f>
        <v>25387.899999999994</v>
      </c>
    </row>
    <row r="7" spans="1:4" ht="25.5" outlineLevel="2" x14ac:dyDescent="0.25">
      <c r="A7" s="7" t="s">
        <v>3</v>
      </c>
      <c r="B7" s="21">
        <f>B8</f>
        <v>59696.7</v>
      </c>
      <c r="C7" s="21">
        <f>C8</f>
        <v>6617.8</v>
      </c>
      <c r="D7" s="20">
        <f t="shared" si="0"/>
        <v>53078.899999999994</v>
      </c>
    </row>
    <row r="8" spans="1:4" ht="25.5" outlineLevel="3" x14ac:dyDescent="0.25">
      <c r="A8" s="7" t="s">
        <v>4</v>
      </c>
      <c r="B8" s="21">
        <f>B9+B11+B12+B13+B14+B15</f>
        <v>59696.7</v>
      </c>
      <c r="C8" s="21">
        <f>SUM(C9:C15)</f>
        <v>6617.8</v>
      </c>
      <c r="D8" s="20">
        <f t="shared" si="0"/>
        <v>53078.899999999994</v>
      </c>
    </row>
    <row r="9" spans="1:4" ht="25.5" outlineLevel="4" x14ac:dyDescent="0.25">
      <c r="A9" s="7" t="s">
        <v>5</v>
      </c>
      <c r="B9" s="21">
        <v>13132.8</v>
      </c>
      <c r="C9" s="21">
        <v>2515.1</v>
      </c>
      <c r="D9" s="20">
        <f t="shared" si="0"/>
        <v>10617.699999999999</v>
      </c>
    </row>
    <row r="10" spans="1:4" ht="63.75" hidden="1" outlineLevel="4" x14ac:dyDescent="0.25">
      <c r="A10" s="7" t="s">
        <v>241</v>
      </c>
      <c r="B10" s="21"/>
      <c r="C10" s="21"/>
      <c r="D10" s="20">
        <f t="shared" si="0"/>
        <v>0</v>
      </c>
    </row>
    <row r="11" spans="1:4" ht="38.25" outlineLevel="4" x14ac:dyDescent="0.25">
      <c r="A11" s="7" t="s">
        <v>6</v>
      </c>
      <c r="B11" s="21">
        <v>4136.3999999999996</v>
      </c>
      <c r="C11" s="21">
        <v>3656.1</v>
      </c>
      <c r="D11" s="20">
        <f>B11-C11</f>
        <v>480.29999999999973</v>
      </c>
    </row>
    <row r="12" spans="1:4" ht="70.5" customHeight="1" outlineLevel="4" x14ac:dyDescent="0.25">
      <c r="A12" s="7" t="s">
        <v>248</v>
      </c>
      <c r="B12" s="21">
        <v>0</v>
      </c>
      <c r="C12" s="21">
        <v>446.6</v>
      </c>
      <c r="D12" s="20">
        <f t="shared" ref="D12:D15" si="1">B12-C12</f>
        <v>-446.6</v>
      </c>
    </row>
    <row r="13" spans="1:4" ht="38.25" customHeight="1" outlineLevel="4" x14ac:dyDescent="0.25">
      <c r="A13" s="7" t="s">
        <v>281</v>
      </c>
      <c r="B13" s="21">
        <v>116.1</v>
      </c>
      <c r="C13" s="21">
        <v>0</v>
      </c>
      <c r="D13" s="20">
        <f t="shared" si="1"/>
        <v>116.1</v>
      </c>
    </row>
    <row r="14" spans="1:4" ht="27.75" customHeight="1" outlineLevel="4" x14ac:dyDescent="0.25">
      <c r="A14" s="7" t="s">
        <v>282</v>
      </c>
      <c r="B14" s="21">
        <v>42283.5</v>
      </c>
      <c r="C14" s="21">
        <v>0</v>
      </c>
      <c r="D14" s="20">
        <f t="shared" si="1"/>
        <v>42283.5</v>
      </c>
    </row>
    <row r="15" spans="1:4" ht="40.5" customHeight="1" outlineLevel="4" x14ac:dyDescent="0.25">
      <c r="A15" s="7" t="s">
        <v>283</v>
      </c>
      <c r="B15" s="21">
        <v>27.9</v>
      </c>
      <c r="C15" s="21">
        <v>0</v>
      </c>
      <c r="D15" s="20">
        <f t="shared" si="1"/>
        <v>27.9</v>
      </c>
    </row>
    <row r="16" spans="1:4" ht="25.5" outlineLevel="2" x14ac:dyDescent="0.25">
      <c r="A16" s="7" t="s">
        <v>7</v>
      </c>
      <c r="B16" s="21">
        <f>B17</f>
        <v>700.5</v>
      </c>
      <c r="C16" s="21">
        <f>C17</f>
        <v>391.2</v>
      </c>
      <c r="D16" s="20">
        <f t="shared" si="0"/>
        <v>309.3</v>
      </c>
    </row>
    <row r="17" spans="1:4" ht="25.5" outlineLevel="3" x14ac:dyDescent="0.25">
      <c r="A17" s="7" t="s">
        <v>4</v>
      </c>
      <c r="B17" s="21">
        <f>B18</f>
        <v>700.5</v>
      </c>
      <c r="C17" s="21">
        <f>C18</f>
        <v>391.2</v>
      </c>
      <c r="D17" s="20">
        <f t="shared" si="0"/>
        <v>309.3</v>
      </c>
    </row>
    <row r="18" spans="1:4" ht="26.45" customHeight="1" outlineLevel="4" x14ac:dyDescent="0.25">
      <c r="A18" s="7" t="s">
        <v>8</v>
      </c>
      <c r="B18" s="21">
        <v>700.5</v>
      </c>
      <c r="C18" s="21">
        <v>391.2</v>
      </c>
      <c r="D18" s="20">
        <f t="shared" si="0"/>
        <v>309.3</v>
      </c>
    </row>
    <row r="19" spans="1:4" ht="38.25" outlineLevel="2" x14ac:dyDescent="0.25">
      <c r="A19" s="7" t="s">
        <v>9</v>
      </c>
      <c r="B19" s="21">
        <f>B20</f>
        <v>2272.1000000000004</v>
      </c>
      <c r="C19" s="21">
        <f>C20</f>
        <v>250</v>
      </c>
      <c r="D19" s="20">
        <f t="shared" si="0"/>
        <v>2022.1000000000004</v>
      </c>
    </row>
    <row r="20" spans="1:4" ht="25.5" outlineLevel="3" x14ac:dyDescent="0.25">
      <c r="A20" s="7" t="s">
        <v>4</v>
      </c>
      <c r="B20" s="21">
        <f>B21+B22+B23</f>
        <v>2272.1000000000004</v>
      </c>
      <c r="C20" s="21">
        <f>C21+C22+C23</f>
        <v>250</v>
      </c>
      <c r="D20" s="20">
        <f t="shared" si="0"/>
        <v>2022.1000000000004</v>
      </c>
    </row>
    <row r="21" spans="1:4" ht="38.25" outlineLevel="4" x14ac:dyDescent="0.25">
      <c r="A21" s="7" t="s">
        <v>10</v>
      </c>
      <c r="B21" s="21">
        <v>708.9</v>
      </c>
      <c r="C21" s="21">
        <v>250</v>
      </c>
      <c r="D21" s="20">
        <f t="shared" si="0"/>
        <v>458.9</v>
      </c>
    </row>
    <row r="22" spans="1:4" ht="38.25" outlineLevel="4" x14ac:dyDescent="0.25">
      <c r="A22" s="7" t="s">
        <v>284</v>
      </c>
      <c r="B22" s="21">
        <v>1259.9000000000001</v>
      </c>
      <c r="C22" s="21">
        <v>0</v>
      </c>
      <c r="D22" s="20">
        <f t="shared" si="0"/>
        <v>1259.9000000000001</v>
      </c>
    </row>
    <row r="23" spans="1:4" ht="38.25" outlineLevel="4" x14ac:dyDescent="0.25">
      <c r="A23" s="7" t="s">
        <v>285</v>
      </c>
      <c r="B23" s="21">
        <v>303.3</v>
      </c>
      <c r="C23" s="21">
        <v>0</v>
      </c>
      <c r="D23" s="20">
        <f t="shared" si="0"/>
        <v>303.3</v>
      </c>
    </row>
    <row r="24" spans="1:4" ht="38.25" hidden="1" outlineLevel="2" x14ac:dyDescent="0.25">
      <c r="A24" s="7" t="s">
        <v>11</v>
      </c>
      <c r="B24" s="21">
        <f>B25</f>
        <v>0</v>
      </c>
      <c r="C24" s="21">
        <f>C25</f>
        <v>0</v>
      </c>
      <c r="D24" s="20">
        <f t="shared" si="0"/>
        <v>0</v>
      </c>
    </row>
    <row r="25" spans="1:4" ht="25.5" hidden="1" outlineLevel="3" x14ac:dyDescent="0.25">
      <c r="A25" s="7" t="s">
        <v>4</v>
      </c>
      <c r="B25" s="21">
        <f>B26</f>
        <v>0</v>
      </c>
      <c r="C25" s="21">
        <f>C26</f>
        <v>0</v>
      </c>
      <c r="D25" s="20">
        <f t="shared" si="0"/>
        <v>0</v>
      </c>
    </row>
    <row r="26" spans="1:4" hidden="1" outlineLevel="4" x14ac:dyDescent="0.25">
      <c r="A26" s="7" t="s">
        <v>12</v>
      </c>
      <c r="B26" s="21">
        <v>0</v>
      </c>
      <c r="C26" s="21">
        <v>0</v>
      </c>
      <c r="D26" s="20">
        <f t="shared" si="0"/>
        <v>0</v>
      </c>
    </row>
    <row r="27" spans="1:4" hidden="1" outlineLevel="2" collapsed="1" x14ac:dyDescent="0.25">
      <c r="A27" s="7" t="s">
        <v>13</v>
      </c>
      <c r="B27" s="21">
        <f>B28</f>
        <v>0</v>
      </c>
      <c r="C27" s="21">
        <f>C28</f>
        <v>0</v>
      </c>
      <c r="D27" s="20">
        <f t="shared" si="0"/>
        <v>0</v>
      </c>
    </row>
    <row r="28" spans="1:4" ht="25.5" hidden="1" outlineLevel="3" x14ac:dyDescent="0.25">
      <c r="A28" s="7" t="s">
        <v>4</v>
      </c>
      <c r="B28" s="21">
        <f>B29</f>
        <v>0</v>
      </c>
      <c r="C28" s="21">
        <f>C29</f>
        <v>0</v>
      </c>
      <c r="D28" s="20">
        <f t="shared" si="0"/>
        <v>0</v>
      </c>
    </row>
    <row r="29" spans="1:4" ht="102.6" hidden="1" customHeight="1" outlineLevel="4" x14ac:dyDescent="0.25">
      <c r="A29" s="7" t="s">
        <v>14</v>
      </c>
      <c r="B29" s="21">
        <v>0</v>
      </c>
      <c r="C29" s="21">
        <v>0</v>
      </c>
      <c r="D29" s="20">
        <f t="shared" si="0"/>
        <v>0</v>
      </c>
    </row>
    <row r="30" spans="1:4" ht="25.5" hidden="1" outlineLevel="2" collapsed="1" x14ac:dyDescent="0.25">
      <c r="A30" s="7" t="s">
        <v>15</v>
      </c>
      <c r="B30" s="21">
        <f>B31</f>
        <v>0</v>
      </c>
      <c r="C30" s="21">
        <f>C31</f>
        <v>0</v>
      </c>
      <c r="D30" s="20">
        <f t="shared" si="0"/>
        <v>0</v>
      </c>
    </row>
    <row r="31" spans="1:4" ht="25.5" hidden="1" outlineLevel="3" x14ac:dyDescent="0.25">
      <c r="A31" s="7" t="s">
        <v>4</v>
      </c>
      <c r="B31" s="21">
        <f>B32</f>
        <v>0</v>
      </c>
      <c r="C31" s="21">
        <f>C32</f>
        <v>0</v>
      </c>
      <c r="D31" s="20">
        <f t="shared" si="0"/>
        <v>0</v>
      </c>
    </row>
    <row r="32" spans="1:4" ht="51" hidden="1" outlineLevel="4" x14ac:dyDescent="0.25">
      <c r="A32" s="7" t="s">
        <v>16</v>
      </c>
      <c r="B32" s="21">
        <v>0</v>
      </c>
      <c r="C32" s="21">
        <v>0</v>
      </c>
      <c r="D32" s="20">
        <f t="shared" si="0"/>
        <v>0</v>
      </c>
    </row>
    <row r="33" spans="1:4" ht="38.25" outlineLevel="2" collapsed="1" x14ac:dyDescent="0.25">
      <c r="A33" s="7" t="s">
        <v>17</v>
      </c>
      <c r="B33" s="21">
        <f>B34</f>
        <v>0</v>
      </c>
      <c r="C33" s="21">
        <f>C34</f>
        <v>30022.400000000001</v>
      </c>
      <c r="D33" s="20">
        <f t="shared" si="0"/>
        <v>-30022.400000000001</v>
      </c>
    </row>
    <row r="34" spans="1:4" ht="25.5" outlineLevel="3" x14ac:dyDescent="0.25">
      <c r="A34" s="7" t="s">
        <v>4</v>
      </c>
      <c r="B34" s="21">
        <f>B35</f>
        <v>0</v>
      </c>
      <c r="C34" s="21">
        <f>C35</f>
        <v>30022.400000000001</v>
      </c>
      <c r="D34" s="20">
        <f t="shared" si="0"/>
        <v>-30022.400000000001</v>
      </c>
    </row>
    <row r="35" spans="1:4" ht="88.15" customHeight="1" outlineLevel="4" x14ac:dyDescent="0.25">
      <c r="A35" s="7" t="s">
        <v>18</v>
      </c>
      <c r="B35" s="21">
        <v>0</v>
      </c>
      <c r="C35" s="21">
        <v>30022.400000000001</v>
      </c>
      <c r="D35" s="20">
        <f t="shared" si="0"/>
        <v>-30022.400000000001</v>
      </c>
    </row>
    <row r="36" spans="1:4" ht="27" outlineLevel="1" x14ac:dyDescent="0.25">
      <c r="A36" s="10" t="s">
        <v>19</v>
      </c>
      <c r="B36" s="23">
        <f>B37</f>
        <v>4326.2000000000007</v>
      </c>
      <c r="C36" s="23">
        <f>C37</f>
        <v>3351.9</v>
      </c>
      <c r="D36" s="22">
        <f t="shared" si="0"/>
        <v>974.30000000000064</v>
      </c>
    </row>
    <row r="37" spans="1:4" ht="38.25" outlineLevel="2" x14ac:dyDescent="0.25">
      <c r="A37" s="7" t="s">
        <v>20</v>
      </c>
      <c r="B37" s="21">
        <f>B38</f>
        <v>4326.2000000000007</v>
      </c>
      <c r="C37" s="21">
        <f>C38</f>
        <v>3351.9</v>
      </c>
      <c r="D37" s="20">
        <f t="shared" si="0"/>
        <v>974.30000000000064</v>
      </c>
    </row>
    <row r="38" spans="1:4" ht="25.5" outlineLevel="3" x14ac:dyDescent="0.25">
      <c r="A38" s="7" t="s">
        <v>4</v>
      </c>
      <c r="B38" s="21">
        <f>B39+B40+B41</f>
        <v>4326.2000000000007</v>
      </c>
      <c r="C38" s="21">
        <f>C39+C40+C41</f>
        <v>3351.9</v>
      </c>
      <c r="D38" s="20">
        <f t="shared" si="0"/>
        <v>974.30000000000064</v>
      </c>
    </row>
    <row r="39" spans="1:4" ht="51" outlineLevel="4" x14ac:dyDescent="0.25">
      <c r="A39" s="7" t="s">
        <v>21</v>
      </c>
      <c r="B39" s="21">
        <v>869.7</v>
      </c>
      <c r="C39" s="21">
        <v>876.9</v>
      </c>
      <c r="D39" s="20">
        <f t="shared" si="0"/>
        <v>-7.1999999999999318</v>
      </c>
    </row>
    <row r="40" spans="1:4" ht="38.25" outlineLevel="4" x14ac:dyDescent="0.25">
      <c r="A40" s="7" t="s">
        <v>22</v>
      </c>
      <c r="B40" s="21">
        <v>2832.9</v>
      </c>
      <c r="C40" s="21">
        <v>2330.9</v>
      </c>
      <c r="D40" s="20">
        <f t="shared" si="0"/>
        <v>502</v>
      </c>
    </row>
    <row r="41" spans="1:4" ht="38.25" outlineLevel="4" x14ac:dyDescent="0.25">
      <c r="A41" s="7" t="s">
        <v>23</v>
      </c>
      <c r="B41" s="21">
        <v>623.6</v>
      </c>
      <c r="C41" s="21">
        <v>144.1</v>
      </c>
      <c r="D41" s="20">
        <f t="shared" si="0"/>
        <v>479.5</v>
      </c>
    </row>
    <row r="42" spans="1:4" ht="40.5" outlineLevel="1" x14ac:dyDescent="0.25">
      <c r="A42" s="10" t="s">
        <v>24</v>
      </c>
      <c r="B42" s="23">
        <f>B43</f>
        <v>382027.4</v>
      </c>
      <c r="C42" s="23">
        <f>C43</f>
        <v>355653.8</v>
      </c>
      <c r="D42" s="22">
        <f t="shared" si="0"/>
        <v>26373.600000000035</v>
      </c>
    </row>
    <row r="43" spans="1:4" ht="38.25" outlineLevel="2" x14ac:dyDescent="0.25">
      <c r="A43" s="7" t="s">
        <v>25</v>
      </c>
      <c r="B43" s="21">
        <f>B44</f>
        <v>382027.4</v>
      </c>
      <c r="C43" s="21">
        <f>C44</f>
        <v>355653.8</v>
      </c>
      <c r="D43" s="20">
        <f t="shared" si="0"/>
        <v>26373.600000000035</v>
      </c>
    </row>
    <row r="44" spans="1:4" ht="25.5" outlineLevel="3" x14ac:dyDescent="0.25">
      <c r="A44" s="7" t="s">
        <v>4</v>
      </c>
      <c r="B44" s="21">
        <f>SUM(B45:B51)</f>
        <v>382027.4</v>
      </c>
      <c r="C44" s="21">
        <f>SUM(C45:C51)</f>
        <v>355653.8</v>
      </c>
      <c r="D44" s="20">
        <f t="shared" si="0"/>
        <v>26373.600000000035</v>
      </c>
    </row>
    <row r="45" spans="1:4" ht="52.5" customHeight="1" outlineLevel="4" x14ac:dyDescent="0.25">
      <c r="A45" s="7" t="s">
        <v>26</v>
      </c>
      <c r="B45" s="21">
        <v>80032.800000000003</v>
      </c>
      <c r="C45" s="21">
        <v>65543.899999999994</v>
      </c>
      <c r="D45" s="20">
        <f t="shared" si="0"/>
        <v>14488.900000000009</v>
      </c>
    </row>
    <row r="46" spans="1:4" ht="51" customHeight="1" outlineLevel="4" x14ac:dyDescent="0.25">
      <c r="A46" s="7" t="s">
        <v>27</v>
      </c>
      <c r="B46" s="21">
        <v>597.79999999999995</v>
      </c>
      <c r="C46" s="21">
        <v>1830.6</v>
      </c>
      <c r="D46" s="20">
        <f t="shared" si="0"/>
        <v>-1232.8</v>
      </c>
    </row>
    <row r="47" spans="1:4" ht="76.5" outlineLevel="4" x14ac:dyDescent="0.25">
      <c r="A47" s="7" t="s">
        <v>286</v>
      </c>
      <c r="B47" s="21">
        <v>44.1</v>
      </c>
      <c r="C47" s="21">
        <v>0</v>
      </c>
      <c r="D47" s="20">
        <f t="shared" si="0"/>
        <v>44.1</v>
      </c>
    </row>
    <row r="48" spans="1:4" ht="63.75" outlineLevel="4" x14ac:dyDescent="0.25">
      <c r="A48" s="7" t="s">
        <v>28</v>
      </c>
      <c r="B48" s="21">
        <v>14212</v>
      </c>
      <c r="C48" s="21">
        <v>14212</v>
      </c>
      <c r="D48" s="20">
        <f t="shared" si="0"/>
        <v>0</v>
      </c>
    </row>
    <row r="49" spans="1:4" ht="51" outlineLevel="4" x14ac:dyDescent="0.25">
      <c r="A49" s="7" t="s">
        <v>29</v>
      </c>
      <c r="B49" s="21">
        <v>202448.3</v>
      </c>
      <c r="C49" s="21">
        <v>196670</v>
      </c>
      <c r="D49" s="20">
        <f t="shared" si="0"/>
        <v>5778.2999999999884</v>
      </c>
    </row>
    <row r="50" spans="1:4" ht="51" outlineLevel="4" x14ac:dyDescent="0.25">
      <c r="A50" s="7" t="s">
        <v>30</v>
      </c>
      <c r="B50" s="21">
        <v>3420.8</v>
      </c>
      <c r="C50" s="21">
        <v>748</v>
      </c>
      <c r="D50" s="20">
        <f t="shared" si="0"/>
        <v>2672.8</v>
      </c>
    </row>
    <row r="51" spans="1:4" ht="89.25" outlineLevel="4" x14ac:dyDescent="0.25">
      <c r="A51" s="7" t="s">
        <v>31</v>
      </c>
      <c r="B51" s="21">
        <v>81271.600000000006</v>
      </c>
      <c r="C51" s="21">
        <v>76649.3</v>
      </c>
      <c r="D51" s="20">
        <f t="shared" si="0"/>
        <v>4622.3000000000029</v>
      </c>
    </row>
    <row r="52" spans="1:4" ht="40.5" outlineLevel="1" x14ac:dyDescent="0.25">
      <c r="A52" s="10" t="s">
        <v>32</v>
      </c>
      <c r="B52" s="23">
        <f>B53</f>
        <v>448640.9</v>
      </c>
      <c r="C52" s="23">
        <f>C53</f>
        <v>441903.5</v>
      </c>
      <c r="D52" s="22">
        <f t="shared" si="0"/>
        <v>6737.4000000000233</v>
      </c>
    </row>
    <row r="53" spans="1:4" ht="25.5" customHeight="1" outlineLevel="2" x14ac:dyDescent="0.25">
      <c r="A53" s="7" t="s">
        <v>33</v>
      </c>
      <c r="B53" s="21">
        <f>B54</f>
        <v>448640.9</v>
      </c>
      <c r="C53" s="21">
        <f>C54</f>
        <v>441903.5</v>
      </c>
      <c r="D53" s="20">
        <f t="shared" si="0"/>
        <v>6737.4000000000233</v>
      </c>
    </row>
    <row r="54" spans="1:4" ht="25.5" outlineLevel="3" x14ac:dyDescent="0.25">
      <c r="A54" s="7" t="s">
        <v>4</v>
      </c>
      <c r="B54" s="21">
        <f>SUM(B55:B68)</f>
        <v>448640.9</v>
      </c>
      <c r="C54" s="21">
        <f>SUM(C55:C68)</f>
        <v>441903.5</v>
      </c>
      <c r="D54" s="20">
        <f t="shared" si="0"/>
        <v>6737.4000000000233</v>
      </c>
    </row>
    <row r="55" spans="1:4" ht="52.5" customHeight="1" outlineLevel="4" x14ac:dyDescent="0.25">
      <c r="A55" s="7" t="s">
        <v>26</v>
      </c>
      <c r="B55" s="21">
        <v>107430.1</v>
      </c>
      <c r="C55" s="21">
        <v>90452.5</v>
      </c>
      <c r="D55" s="20">
        <f t="shared" si="0"/>
        <v>16977.600000000006</v>
      </c>
    </row>
    <row r="56" spans="1:4" ht="53.25" customHeight="1" outlineLevel="4" x14ac:dyDescent="0.25">
      <c r="A56" s="7" t="s">
        <v>27</v>
      </c>
      <c r="B56" s="21">
        <v>614.20000000000005</v>
      </c>
      <c r="C56" s="21">
        <v>1401.4</v>
      </c>
      <c r="D56" s="20">
        <f t="shared" si="0"/>
        <v>-787.2</v>
      </c>
    </row>
    <row r="57" spans="1:4" ht="76.5" outlineLevel="4" x14ac:dyDescent="0.25">
      <c r="A57" s="7" t="s">
        <v>286</v>
      </c>
      <c r="B57" s="21">
        <v>52.2</v>
      </c>
      <c r="C57" s="21">
        <v>0</v>
      </c>
      <c r="D57" s="20">
        <f t="shared" si="0"/>
        <v>52.2</v>
      </c>
    </row>
    <row r="58" spans="1:4" ht="51" outlineLevel="4" x14ac:dyDescent="0.25">
      <c r="A58" s="7" t="s">
        <v>249</v>
      </c>
      <c r="B58" s="21">
        <v>21446.1</v>
      </c>
      <c r="C58" s="21">
        <v>22821.5</v>
      </c>
      <c r="D58" s="20">
        <f t="shared" si="0"/>
        <v>-1375.4000000000015</v>
      </c>
    </row>
    <row r="59" spans="1:4" ht="76.5" outlineLevel="4" x14ac:dyDescent="0.25">
      <c r="A59" s="7" t="s">
        <v>34</v>
      </c>
      <c r="B59" s="21">
        <v>491.5</v>
      </c>
      <c r="C59" s="21">
        <v>660</v>
      </c>
      <c r="D59" s="20">
        <f t="shared" si="0"/>
        <v>-168.5</v>
      </c>
    </row>
    <row r="60" spans="1:4" ht="63.75" hidden="1" outlineLevel="4" x14ac:dyDescent="0.25">
      <c r="A60" s="7" t="s">
        <v>28</v>
      </c>
      <c r="B60" s="21">
        <v>0</v>
      </c>
      <c r="C60" s="21">
        <v>0</v>
      </c>
      <c r="D60" s="20">
        <f>B60-C60</f>
        <v>0</v>
      </c>
    </row>
    <row r="61" spans="1:4" ht="63.75" outlineLevel="4" x14ac:dyDescent="0.25">
      <c r="A61" s="7" t="s">
        <v>250</v>
      </c>
      <c r="B61" s="21">
        <v>3302.4</v>
      </c>
      <c r="C61" s="21">
        <v>3696.8</v>
      </c>
      <c r="D61" s="20">
        <f t="shared" si="0"/>
        <v>-394.40000000000009</v>
      </c>
    </row>
    <row r="62" spans="1:4" ht="76.5" outlineLevel="4" x14ac:dyDescent="0.25">
      <c r="A62" s="7" t="s">
        <v>251</v>
      </c>
      <c r="B62" s="21">
        <v>954.3</v>
      </c>
      <c r="C62" s="21">
        <v>1039.9000000000001</v>
      </c>
      <c r="D62" s="20">
        <f t="shared" si="0"/>
        <v>-85.600000000000136</v>
      </c>
    </row>
    <row r="63" spans="1:4" ht="51" outlineLevel="4" x14ac:dyDescent="0.25">
      <c r="A63" s="7" t="s">
        <v>35</v>
      </c>
      <c r="B63" s="21">
        <v>293746.8</v>
      </c>
      <c r="C63" s="21">
        <v>302470</v>
      </c>
      <c r="D63" s="20">
        <f t="shared" si="0"/>
        <v>-8723.2000000000116</v>
      </c>
    </row>
    <row r="64" spans="1:4" ht="25.5" outlineLevel="4" x14ac:dyDescent="0.25">
      <c r="A64" s="7" t="s">
        <v>36</v>
      </c>
      <c r="B64" s="21">
        <v>8792</v>
      </c>
      <c r="C64" s="21">
        <v>8280</v>
      </c>
      <c r="D64" s="20">
        <f t="shared" si="0"/>
        <v>512</v>
      </c>
    </row>
    <row r="65" spans="1:4" ht="51" outlineLevel="4" x14ac:dyDescent="0.25">
      <c r="A65" s="7" t="s">
        <v>252</v>
      </c>
      <c r="B65" s="21">
        <v>10349.9</v>
      </c>
      <c r="C65" s="21">
        <v>10306.1</v>
      </c>
      <c r="D65" s="20">
        <f t="shared" si="0"/>
        <v>43.799999999999272</v>
      </c>
    </row>
    <row r="66" spans="1:4" ht="92.45" customHeight="1" outlineLevel="4" x14ac:dyDescent="0.25">
      <c r="A66" s="7" t="s">
        <v>37</v>
      </c>
      <c r="B66" s="21">
        <v>1394</v>
      </c>
      <c r="C66" s="21">
        <v>699.9</v>
      </c>
      <c r="D66" s="20">
        <f t="shared" si="0"/>
        <v>694.1</v>
      </c>
    </row>
    <row r="67" spans="1:4" ht="51" hidden="1" outlineLevel="4" x14ac:dyDescent="0.25">
      <c r="A67" s="7" t="s">
        <v>30</v>
      </c>
      <c r="B67" s="21"/>
      <c r="C67" s="21">
        <v>0</v>
      </c>
      <c r="D67" s="20">
        <f t="shared" si="0"/>
        <v>0</v>
      </c>
    </row>
    <row r="68" spans="1:4" ht="63.75" outlineLevel="4" x14ac:dyDescent="0.25">
      <c r="A68" s="7" t="s">
        <v>253</v>
      </c>
      <c r="B68" s="21">
        <v>67.400000000000006</v>
      </c>
      <c r="C68" s="21">
        <v>75.400000000000006</v>
      </c>
      <c r="D68" s="20">
        <f t="shared" si="0"/>
        <v>-8</v>
      </c>
    </row>
    <row r="69" spans="1:4" ht="40.5" outlineLevel="1" x14ac:dyDescent="0.25">
      <c r="A69" s="10" t="s">
        <v>38</v>
      </c>
      <c r="B69" s="23">
        <f>B70+B79</f>
        <v>98352</v>
      </c>
      <c r="C69" s="23">
        <f>C70+C79</f>
        <v>83955.200000000012</v>
      </c>
      <c r="D69" s="23">
        <f t="shared" ref="D69" si="2">D70</f>
        <v>14295.199999999983</v>
      </c>
    </row>
    <row r="70" spans="1:4" ht="38.25" outlineLevel="2" x14ac:dyDescent="0.25">
      <c r="A70" s="7" t="s">
        <v>39</v>
      </c>
      <c r="B70" s="21">
        <f>B71</f>
        <v>95325.9</v>
      </c>
      <c r="C70" s="21">
        <f>C71</f>
        <v>81030.700000000012</v>
      </c>
      <c r="D70" s="20">
        <f t="shared" si="0"/>
        <v>14295.199999999983</v>
      </c>
    </row>
    <row r="71" spans="1:4" ht="25.5" outlineLevel="3" x14ac:dyDescent="0.25">
      <c r="A71" s="7" t="s">
        <v>4</v>
      </c>
      <c r="B71" s="21">
        <f>SUM(B72:B78)</f>
        <v>95325.9</v>
      </c>
      <c r="C71" s="21">
        <f>SUM(C72:C78)</f>
        <v>81030.700000000012</v>
      </c>
      <c r="D71" s="20">
        <f t="shared" si="0"/>
        <v>14295.199999999983</v>
      </c>
    </row>
    <row r="72" spans="1:4" ht="63.75" outlineLevel="4" x14ac:dyDescent="0.25">
      <c r="A72" s="7" t="s">
        <v>26</v>
      </c>
      <c r="B72" s="21">
        <v>19817.7</v>
      </c>
      <c r="C72" s="21">
        <v>16595.400000000001</v>
      </c>
      <c r="D72" s="20">
        <f t="shared" si="0"/>
        <v>3222.2999999999993</v>
      </c>
    </row>
    <row r="73" spans="1:4" ht="63.75" outlineLevel="4" x14ac:dyDescent="0.25">
      <c r="A73" s="7" t="s">
        <v>27</v>
      </c>
      <c r="B73" s="21">
        <v>112.8</v>
      </c>
      <c r="C73" s="21">
        <v>166</v>
      </c>
      <c r="D73" s="20">
        <f t="shared" si="0"/>
        <v>-53.2</v>
      </c>
    </row>
    <row r="74" spans="1:4" ht="25.5" outlineLevel="4" x14ac:dyDescent="0.25">
      <c r="A74" s="7" t="s">
        <v>40</v>
      </c>
      <c r="B74" s="21">
        <v>32</v>
      </c>
      <c r="C74" s="21">
        <v>29.2</v>
      </c>
      <c r="D74" s="20">
        <f t="shared" si="0"/>
        <v>2.8000000000000007</v>
      </c>
    </row>
    <row r="75" spans="1:4" ht="25.5" outlineLevel="4" x14ac:dyDescent="0.25">
      <c r="A75" s="7" t="s">
        <v>254</v>
      </c>
      <c r="B75" s="21">
        <v>0</v>
      </c>
      <c r="C75" s="21">
        <v>6407.1</v>
      </c>
      <c r="D75" s="20">
        <f t="shared" si="0"/>
        <v>-6407.1</v>
      </c>
    </row>
    <row r="76" spans="1:4" ht="63.75" outlineLevel="4" x14ac:dyDescent="0.25">
      <c r="A76" s="7" t="s">
        <v>28</v>
      </c>
      <c r="B76" s="21">
        <v>6349.8</v>
      </c>
      <c r="C76" s="21">
        <v>2244.1</v>
      </c>
      <c r="D76" s="20">
        <f t="shared" si="0"/>
        <v>4105.7000000000007</v>
      </c>
    </row>
    <row r="77" spans="1:4" ht="51" outlineLevel="4" x14ac:dyDescent="0.25">
      <c r="A77" s="7" t="s">
        <v>30</v>
      </c>
      <c r="B77" s="21">
        <v>1528.3</v>
      </c>
      <c r="C77" s="21">
        <v>118.1</v>
      </c>
      <c r="D77" s="20">
        <f t="shared" si="0"/>
        <v>1410.2</v>
      </c>
    </row>
    <row r="78" spans="1:4" ht="89.25" outlineLevel="4" x14ac:dyDescent="0.25">
      <c r="A78" s="7" t="s">
        <v>31</v>
      </c>
      <c r="B78" s="21">
        <v>67485.3</v>
      </c>
      <c r="C78" s="21">
        <v>55470.8</v>
      </c>
      <c r="D78" s="20">
        <f t="shared" si="0"/>
        <v>12014.5</v>
      </c>
    </row>
    <row r="79" spans="1:4" ht="38.25" outlineLevel="4" x14ac:dyDescent="0.25">
      <c r="A79" s="7" t="s">
        <v>255</v>
      </c>
      <c r="B79" s="21">
        <f>B80</f>
        <v>3026.1</v>
      </c>
      <c r="C79" s="21">
        <f>C80</f>
        <v>2924.5</v>
      </c>
      <c r="D79" s="20">
        <f t="shared" si="0"/>
        <v>101.59999999999991</v>
      </c>
    </row>
    <row r="80" spans="1:4" ht="25.5" outlineLevel="4" x14ac:dyDescent="0.25">
      <c r="A80" s="7" t="s">
        <v>4</v>
      </c>
      <c r="B80" s="21">
        <f>B81</f>
        <v>3026.1</v>
      </c>
      <c r="C80" s="21">
        <f>C81</f>
        <v>2924.5</v>
      </c>
      <c r="D80" s="20">
        <f t="shared" ref="D80:D81" si="3">B80-C80</f>
        <v>101.59999999999991</v>
      </c>
    </row>
    <row r="81" spans="1:4" ht="89.25" outlineLevel="4" x14ac:dyDescent="0.25">
      <c r="A81" s="7" t="s">
        <v>256</v>
      </c>
      <c r="B81" s="21">
        <v>3026.1</v>
      </c>
      <c r="C81" s="21">
        <v>2924.5</v>
      </c>
      <c r="D81" s="20">
        <f t="shared" si="3"/>
        <v>101.59999999999991</v>
      </c>
    </row>
    <row r="82" spans="1:4" ht="40.5" outlineLevel="1" x14ac:dyDescent="0.25">
      <c r="A82" s="10" t="s">
        <v>42</v>
      </c>
      <c r="B82" s="23">
        <f>B83</f>
        <v>2631</v>
      </c>
      <c r="C82" s="23">
        <f>C83</f>
        <v>2231.2999999999997</v>
      </c>
      <c r="D82" s="22">
        <f t="shared" ref="D82:D141" si="4">B82-C82</f>
        <v>399.70000000000027</v>
      </c>
    </row>
    <row r="83" spans="1:4" ht="25.5" outlineLevel="2" x14ac:dyDescent="0.25">
      <c r="A83" s="7" t="s">
        <v>43</v>
      </c>
      <c r="B83" s="21">
        <f>B84</f>
        <v>2631</v>
      </c>
      <c r="C83" s="21">
        <f>C84</f>
        <v>2231.2999999999997</v>
      </c>
      <c r="D83" s="20">
        <f t="shared" si="4"/>
        <v>399.70000000000027</v>
      </c>
    </row>
    <row r="84" spans="1:4" ht="25.5" outlineLevel="3" x14ac:dyDescent="0.25">
      <c r="A84" s="7" t="s">
        <v>4</v>
      </c>
      <c r="B84" s="21">
        <f>B85+B86</f>
        <v>2631</v>
      </c>
      <c r="C84" s="21">
        <f>C85+C86</f>
        <v>2231.2999999999997</v>
      </c>
      <c r="D84" s="20">
        <f t="shared" si="4"/>
        <v>399.70000000000027</v>
      </c>
    </row>
    <row r="85" spans="1:4" ht="63.75" outlineLevel="4" x14ac:dyDescent="0.25">
      <c r="A85" s="7" t="s">
        <v>26</v>
      </c>
      <c r="B85" s="21">
        <v>2581</v>
      </c>
      <c r="C85" s="21">
        <v>2197.6</v>
      </c>
      <c r="D85" s="20">
        <f t="shared" si="4"/>
        <v>383.40000000000009</v>
      </c>
    </row>
    <row r="86" spans="1:4" ht="63.75" outlineLevel="4" x14ac:dyDescent="0.25">
      <c r="A86" s="7" t="s">
        <v>27</v>
      </c>
      <c r="B86" s="21">
        <v>50</v>
      </c>
      <c r="C86" s="21">
        <v>33.700000000000003</v>
      </c>
      <c r="D86" s="20">
        <f t="shared" si="4"/>
        <v>16.299999999999997</v>
      </c>
    </row>
    <row r="87" spans="1:4" ht="51" x14ac:dyDescent="0.25">
      <c r="A87" s="11" t="s">
        <v>44</v>
      </c>
      <c r="B87" s="26">
        <f>B88+B93+B96</f>
        <v>33664</v>
      </c>
      <c r="C87" s="26">
        <f>C88+C93+C96</f>
        <v>26511.999999999996</v>
      </c>
      <c r="D87" s="25">
        <f t="shared" si="4"/>
        <v>7152.0000000000036</v>
      </c>
    </row>
    <row r="88" spans="1:4" ht="51" outlineLevel="2" x14ac:dyDescent="0.25">
      <c r="A88" s="7" t="s">
        <v>45</v>
      </c>
      <c r="B88" s="21">
        <f>B89</f>
        <v>6883.5</v>
      </c>
      <c r="C88" s="21">
        <f>C89</f>
        <v>1750.3</v>
      </c>
      <c r="D88" s="20">
        <f t="shared" si="4"/>
        <v>5133.2</v>
      </c>
    </row>
    <row r="89" spans="1:4" ht="25.5" outlineLevel="3" x14ac:dyDescent="0.25">
      <c r="A89" s="7" t="s">
        <v>4</v>
      </c>
      <c r="B89" s="21">
        <f>B90+B91+B92</f>
        <v>6883.5</v>
      </c>
      <c r="C89" s="21">
        <f>C90+C91</f>
        <v>1750.3</v>
      </c>
      <c r="D89" s="20">
        <f t="shared" si="4"/>
        <v>5133.2</v>
      </c>
    </row>
    <row r="90" spans="1:4" ht="127.5" outlineLevel="4" x14ac:dyDescent="0.25">
      <c r="A90" s="7" t="s">
        <v>46</v>
      </c>
      <c r="B90" s="21">
        <v>687.5</v>
      </c>
      <c r="C90" s="21">
        <v>281.8</v>
      </c>
      <c r="D90" s="20">
        <f t="shared" si="4"/>
        <v>405.7</v>
      </c>
    </row>
    <row r="91" spans="1:4" ht="63.75" outlineLevel="4" x14ac:dyDescent="0.25">
      <c r="A91" s="7" t="s">
        <v>47</v>
      </c>
      <c r="B91" s="21">
        <v>2319.9</v>
      </c>
      <c r="C91" s="21">
        <v>1468.5</v>
      </c>
      <c r="D91" s="20">
        <f t="shared" si="4"/>
        <v>851.40000000000009</v>
      </c>
    </row>
    <row r="92" spans="1:4" ht="51" outlineLevel="4" x14ac:dyDescent="0.25">
      <c r="A92" s="7" t="s">
        <v>287</v>
      </c>
      <c r="B92" s="21">
        <v>3876.1</v>
      </c>
      <c r="C92" s="21">
        <v>0</v>
      </c>
      <c r="D92" s="20">
        <f t="shared" si="4"/>
        <v>3876.1</v>
      </c>
    </row>
    <row r="93" spans="1:4" ht="51" outlineLevel="2" x14ac:dyDescent="0.25">
      <c r="A93" s="7" t="s">
        <v>48</v>
      </c>
      <c r="B93" s="21">
        <f>B94</f>
        <v>26015.9</v>
      </c>
      <c r="C93" s="21">
        <f>C94</f>
        <v>24103.599999999999</v>
      </c>
      <c r="D93" s="20">
        <f t="shared" si="4"/>
        <v>1912.3000000000029</v>
      </c>
    </row>
    <row r="94" spans="1:4" ht="25.5" outlineLevel="3" x14ac:dyDescent="0.25">
      <c r="A94" s="7" t="s">
        <v>4</v>
      </c>
      <c r="B94" s="21">
        <f>B95</f>
        <v>26015.9</v>
      </c>
      <c r="C94" s="21">
        <f>C95</f>
        <v>24103.599999999999</v>
      </c>
      <c r="D94" s="20">
        <f t="shared" si="4"/>
        <v>1912.3000000000029</v>
      </c>
    </row>
    <row r="95" spans="1:4" ht="51" outlineLevel="4" x14ac:dyDescent="0.25">
      <c r="A95" s="7" t="s">
        <v>49</v>
      </c>
      <c r="B95" s="21">
        <v>26015.9</v>
      </c>
      <c r="C95" s="21">
        <v>24103.599999999999</v>
      </c>
      <c r="D95" s="20">
        <f t="shared" si="4"/>
        <v>1912.3000000000029</v>
      </c>
    </row>
    <row r="96" spans="1:4" ht="51" outlineLevel="2" x14ac:dyDescent="0.25">
      <c r="A96" s="7" t="s">
        <v>50</v>
      </c>
      <c r="B96" s="21">
        <f>B97</f>
        <v>764.6</v>
      </c>
      <c r="C96" s="21">
        <f>C97</f>
        <v>658.1</v>
      </c>
      <c r="D96" s="20">
        <f t="shared" si="4"/>
        <v>106.5</v>
      </c>
    </row>
    <row r="97" spans="1:4" ht="25.5" outlineLevel="3" x14ac:dyDescent="0.25">
      <c r="A97" s="7" t="s">
        <v>4</v>
      </c>
      <c r="B97" s="21">
        <f>B98</f>
        <v>764.6</v>
      </c>
      <c r="C97" s="21">
        <f>C98</f>
        <v>658.1</v>
      </c>
      <c r="D97" s="20">
        <f t="shared" si="4"/>
        <v>106.5</v>
      </c>
    </row>
    <row r="98" spans="1:4" ht="76.5" outlineLevel="4" x14ac:dyDescent="0.25">
      <c r="A98" s="7" t="s">
        <v>51</v>
      </c>
      <c r="B98" s="21">
        <v>764.6</v>
      </c>
      <c r="C98" s="21">
        <v>658.1</v>
      </c>
      <c r="D98" s="20">
        <f t="shared" si="4"/>
        <v>106.5</v>
      </c>
    </row>
    <row r="99" spans="1:4" ht="38.25" x14ac:dyDescent="0.25">
      <c r="A99" s="11" t="s">
        <v>52</v>
      </c>
      <c r="B99" s="26">
        <f>B100</f>
        <v>30249.300000000003</v>
      </c>
      <c r="C99" s="26">
        <f>C100</f>
        <v>29054.399999999998</v>
      </c>
      <c r="D99" s="25">
        <f t="shared" si="4"/>
        <v>1194.9000000000051</v>
      </c>
    </row>
    <row r="100" spans="1:4" ht="51" outlineLevel="2" x14ac:dyDescent="0.25">
      <c r="A100" s="7" t="s">
        <v>53</v>
      </c>
      <c r="B100" s="21">
        <f>B101+B103</f>
        <v>30249.300000000003</v>
      </c>
      <c r="C100" s="21">
        <f>C101+C103</f>
        <v>29054.399999999998</v>
      </c>
      <c r="D100" s="20">
        <f t="shared" si="4"/>
        <v>1194.9000000000051</v>
      </c>
    </row>
    <row r="101" spans="1:4" outlineLevel="3" x14ac:dyDescent="0.25">
      <c r="A101" s="7" t="s">
        <v>54</v>
      </c>
      <c r="B101" s="21">
        <f>B102</f>
        <v>139.4</v>
      </c>
      <c r="C101" s="21">
        <f>C102</f>
        <v>119.8</v>
      </c>
      <c r="D101" s="20">
        <f t="shared" si="4"/>
        <v>19.600000000000009</v>
      </c>
    </row>
    <row r="102" spans="1:4" ht="38.25" outlineLevel="4" x14ac:dyDescent="0.25">
      <c r="A102" s="7" t="s">
        <v>55</v>
      </c>
      <c r="B102" s="21">
        <v>139.4</v>
      </c>
      <c r="C102" s="21">
        <v>119.8</v>
      </c>
      <c r="D102" s="20">
        <f t="shared" si="4"/>
        <v>19.600000000000009</v>
      </c>
    </row>
    <row r="103" spans="1:4" outlineLevel="3" x14ac:dyDescent="0.25">
      <c r="A103" s="7" t="s">
        <v>56</v>
      </c>
      <c r="B103" s="21">
        <f>SUM(B104:B111)</f>
        <v>30109.9</v>
      </c>
      <c r="C103" s="21">
        <f>SUM(C104:C111)</f>
        <v>28934.6</v>
      </c>
      <c r="D103" s="20">
        <f t="shared" si="4"/>
        <v>1175.3000000000029</v>
      </c>
    </row>
    <row r="104" spans="1:4" ht="87" customHeight="1" outlineLevel="4" x14ac:dyDescent="0.25">
      <c r="A104" s="7" t="s">
        <v>57</v>
      </c>
      <c r="B104" s="21">
        <v>18500</v>
      </c>
      <c r="C104" s="21">
        <v>18120</v>
      </c>
      <c r="D104" s="20">
        <f t="shared" si="4"/>
        <v>380</v>
      </c>
    </row>
    <row r="105" spans="1:4" ht="86.45" customHeight="1" outlineLevel="4" x14ac:dyDescent="0.25">
      <c r="A105" s="7" t="s">
        <v>58</v>
      </c>
      <c r="B105" s="21">
        <v>1500</v>
      </c>
      <c r="C105" s="21">
        <v>1500</v>
      </c>
      <c r="D105" s="20">
        <f t="shared" si="4"/>
        <v>0</v>
      </c>
    </row>
    <row r="106" spans="1:4" ht="25.5" hidden="1" outlineLevel="4" x14ac:dyDescent="0.25">
      <c r="A106" s="7" t="s">
        <v>59</v>
      </c>
      <c r="B106" s="21">
        <v>0</v>
      </c>
      <c r="C106" s="21">
        <v>0</v>
      </c>
      <c r="D106" s="20">
        <f t="shared" si="4"/>
        <v>0</v>
      </c>
    </row>
    <row r="107" spans="1:4" ht="76.5" outlineLevel="4" x14ac:dyDescent="0.25">
      <c r="A107" s="7" t="s">
        <v>257</v>
      </c>
      <c r="B107" s="21">
        <v>1255.2</v>
      </c>
      <c r="C107" s="21">
        <v>449.1</v>
      </c>
      <c r="D107" s="20">
        <f t="shared" si="4"/>
        <v>806.1</v>
      </c>
    </row>
    <row r="108" spans="1:4" ht="114.75" outlineLevel="4" x14ac:dyDescent="0.25">
      <c r="A108" s="7" t="s">
        <v>60</v>
      </c>
      <c r="B108" s="21">
        <v>61</v>
      </c>
      <c r="C108" s="21">
        <v>65</v>
      </c>
      <c r="D108" s="20">
        <f t="shared" si="4"/>
        <v>-4</v>
      </c>
    </row>
    <row r="109" spans="1:4" ht="63.75" outlineLevel="4" x14ac:dyDescent="0.25">
      <c r="A109" s="7" t="s">
        <v>61</v>
      </c>
      <c r="B109" s="21">
        <v>6100</v>
      </c>
      <c r="C109" s="21">
        <v>6500</v>
      </c>
      <c r="D109" s="20">
        <f t="shared" si="4"/>
        <v>-400</v>
      </c>
    </row>
    <row r="110" spans="1:4" ht="63.75" outlineLevel="4" x14ac:dyDescent="0.25">
      <c r="A110" s="7" t="s">
        <v>62</v>
      </c>
      <c r="B110" s="21">
        <v>2669.7</v>
      </c>
      <c r="C110" s="21">
        <v>2276.5</v>
      </c>
      <c r="D110" s="20">
        <f t="shared" si="4"/>
        <v>393.19999999999982</v>
      </c>
    </row>
    <row r="111" spans="1:4" ht="51" outlineLevel="4" x14ac:dyDescent="0.25">
      <c r="A111" s="7" t="s">
        <v>63</v>
      </c>
      <c r="B111" s="21">
        <v>24</v>
      </c>
      <c r="C111" s="21">
        <v>24</v>
      </c>
      <c r="D111" s="20">
        <f t="shared" si="4"/>
        <v>0</v>
      </c>
    </row>
    <row r="112" spans="1:4" ht="38.25" x14ac:dyDescent="0.25">
      <c r="A112" s="11" t="s">
        <v>64</v>
      </c>
      <c r="B112" s="26">
        <f>B113+B123</f>
        <v>2319.9</v>
      </c>
      <c r="C112" s="26">
        <f>C113</f>
        <v>997.59999999999991</v>
      </c>
      <c r="D112" s="25">
        <f t="shared" si="4"/>
        <v>1322.3000000000002</v>
      </c>
    </row>
    <row r="113" spans="1:4" ht="114.75" outlineLevel="2" x14ac:dyDescent="0.25">
      <c r="A113" s="7" t="s">
        <v>65</v>
      </c>
      <c r="B113" s="21">
        <f>B114+B117+B121</f>
        <v>1419.9</v>
      </c>
      <c r="C113" s="21">
        <f>C114+C117+C121</f>
        <v>997.59999999999991</v>
      </c>
      <c r="D113" s="20">
        <f t="shared" si="4"/>
        <v>422.30000000000018</v>
      </c>
    </row>
    <row r="114" spans="1:4" outlineLevel="3" x14ac:dyDescent="0.25">
      <c r="A114" s="7" t="s">
        <v>56</v>
      </c>
      <c r="B114" s="21">
        <f>B115+B116</f>
        <v>36.799999999999997</v>
      </c>
      <c r="C114" s="21">
        <f>C115+C116</f>
        <v>167.7</v>
      </c>
      <c r="D114" s="20">
        <f t="shared" si="4"/>
        <v>-130.89999999999998</v>
      </c>
    </row>
    <row r="115" spans="1:4" ht="25.5" outlineLevel="4" x14ac:dyDescent="0.25">
      <c r="A115" s="7" t="s">
        <v>66</v>
      </c>
      <c r="B115" s="21">
        <v>8</v>
      </c>
      <c r="C115" s="21">
        <v>148.19999999999999</v>
      </c>
      <c r="D115" s="20">
        <f t="shared" si="4"/>
        <v>-140.19999999999999</v>
      </c>
    </row>
    <row r="116" spans="1:4" ht="38.25" outlineLevel="4" x14ac:dyDescent="0.25">
      <c r="A116" s="7" t="s">
        <v>67</v>
      </c>
      <c r="B116" s="21">
        <v>28.8</v>
      </c>
      <c r="C116" s="21">
        <v>19.5</v>
      </c>
      <c r="D116" s="20">
        <f t="shared" si="4"/>
        <v>9.3000000000000007</v>
      </c>
    </row>
    <row r="117" spans="1:4" ht="25.5" outlineLevel="3" x14ac:dyDescent="0.25">
      <c r="A117" s="7" t="s">
        <v>4</v>
      </c>
      <c r="B117" s="21">
        <f>B118+B119+B120</f>
        <v>1383.1000000000001</v>
      </c>
      <c r="C117" s="21">
        <f>C118</f>
        <v>729.9</v>
      </c>
      <c r="D117" s="20">
        <f t="shared" si="4"/>
        <v>653.20000000000016</v>
      </c>
    </row>
    <row r="118" spans="1:4" ht="25.5" outlineLevel="4" x14ac:dyDescent="0.25">
      <c r="A118" s="7" t="s">
        <v>66</v>
      </c>
      <c r="B118" s="21">
        <v>852.5</v>
      </c>
      <c r="C118" s="21">
        <v>729.9</v>
      </c>
      <c r="D118" s="20">
        <f t="shared" si="4"/>
        <v>122.60000000000002</v>
      </c>
    </row>
    <row r="119" spans="1:4" ht="38.25" outlineLevel="4" x14ac:dyDescent="0.25">
      <c r="A119" s="7" t="s">
        <v>288</v>
      </c>
      <c r="B119" s="21">
        <v>427.7</v>
      </c>
      <c r="C119" s="21">
        <v>0</v>
      </c>
      <c r="D119" s="20">
        <f t="shared" si="4"/>
        <v>427.7</v>
      </c>
    </row>
    <row r="120" spans="1:4" ht="25.5" outlineLevel="4" x14ac:dyDescent="0.25">
      <c r="A120" s="7" t="s">
        <v>289</v>
      </c>
      <c r="B120" s="21">
        <v>102.9</v>
      </c>
      <c r="C120" s="21">
        <v>0</v>
      </c>
      <c r="D120" s="20">
        <f t="shared" si="4"/>
        <v>102.9</v>
      </c>
    </row>
    <row r="121" spans="1:4" ht="38.25" outlineLevel="3" x14ac:dyDescent="0.25">
      <c r="A121" s="7" t="s">
        <v>68</v>
      </c>
      <c r="B121" s="21">
        <f>B122</f>
        <v>0</v>
      </c>
      <c r="C121" s="21">
        <f>C122</f>
        <v>100</v>
      </c>
      <c r="D121" s="20">
        <f t="shared" si="4"/>
        <v>-100</v>
      </c>
    </row>
    <row r="122" spans="1:4" ht="25.5" outlineLevel="4" x14ac:dyDescent="0.25">
      <c r="A122" s="7" t="s">
        <v>66</v>
      </c>
      <c r="B122" s="21">
        <v>0</v>
      </c>
      <c r="C122" s="21">
        <v>100</v>
      </c>
      <c r="D122" s="20">
        <f t="shared" si="4"/>
        <v>-100</v>
      </c>
    </row>
    <row r="123" spans="1:4" ht="26.45" customHeight="1" outlineLevel="2" x14ac:dyDescent="0.25">
      <c r="A123" s="7" t="s">
        <v>69</v>
      </c>
      <c r="B123" s="21">
        <f>B124</f>
        <v>900</v>
      </c>
      <c r="C123" s="21">
        <v>0</v>
      </c>
      <c r="D123" s="20">
        <f t="shared" si="4"/>
        <v>900</v>
      </c>
    </row>
    <row r="124" spans="1:4" ht="25.5" outlineLevel="3" x14ac:dyDescent="0.25">
      <c r="A124" s="7" t="s">
        <v>4</v>
      </c>
      <c r="B124" s="21">
        <f>B125</f>
        <v>900</v>
      </c>
      <c r="C124" s="21">
        <v>0</v>
      </c>
      <c r="D124" s="20">
        <f t="shared" si="4"/>
        <v>900</v>
      </c>
    </row>
    <row r="125" spans="1:4" ht="38.25" outlineLevel="4" x14ac:dyDescent="0.25">
      <c r="A125" s="7" t="s">
        <v>290</v>
      </c>
      <c r="B125" s="21">
        <v>900</v>
      </c>
      <c r="C125" s="21">
        <v>0</v>
      </c>
      <c r="D125" s="20">
        <f t="shared" si="4"/>
        <v>900</v>
      </c>
    </row>
    <row r="126" spans="1:4" ht="25.5" x14ac:dyDescent="0.25">
      <c r="A126" s="11" t="s">
        <v>70</v>
      </c>
      <c r="B126" s="26">
        <f>B127+B135+B157</f>
        <v>156110.69999999998</v>
      </c>
      <c r="C126" s="26">
        <f>C127+C135+C157</f>
        <v>125951.1</v>
      </c>
      <c r="D126" s="25">
        <f t="shared" si="4"/>
        <v>30159.599999999977</v>
      </c>
    </row>
    <row r="127" spans="1:4" ht="40.5" outlineLevel="1" x14ac:dyDescent="0.25">
      <c r="A127" s="10" t="s">
        <v>71</v>
      </c>
      <c r="B127" s="23">
        <f>B128</f>
        <v>64677.899999999994</v>
      </c>
      <c r="C127" s="23">
        <f>C128</f>
        <v>58856.5</v>
      </c>
      <c r="D127" s="22">
        <f t="shared" si="4"/>
        <v>5821.3999999999942</v>
      </c>
    </row>
    <row r="128" spans="1:4" ht="38.25" outlineLevel="2" x14ac:dyDescent="0.25">
      <c r="A128" s="7" t="s">
        <v>39</v>
      </c>
      <c r="B128" s="21">
        <f>B129</f>
        <v>64677.899999999994</v>
      </c>
      <c r="C128" s="21">
        <f>C129</f>
        <v>58856.5</v>
      </c>
      <c r="D128" s="20">
        <f t="shared" si="4"/>
        <v>5821.3999999999942</v>
      </c>
    </row>
    <row r="129" spans="1:4" ht="38.25" outlineLevel="3" x14ac:dyDescent="0.25">
      <c r="A129" s="7" t="s">
        <v>68</v>
      </c>
      <c r="B129" s="21">
        <f>SUM(B130:B134)</f>
        <v>64677.899999999994</v>
      </c>
      <c r="C129" s="21">
        <f>SUM(C130:C134)</f>
        <v>58856.5</v>
      </c>
      <c r="D129" s="20">
        <f t="shared" si="4"/>
        <v>5821.3999999999942</v>
      </c>
    </row>
    <row r="130" spans="1:4" ht="63.75" outlineLevel="4" x14ac:dyDescent="0.25">
      <c r="A130" s="7" t="s">
        <v>26</v>
      </c>
      <c r="B130" s="21">
        <v>5591.9</v>
      </c>
      <c r="C130" s="21">
        <v>6055.3</v>
      </c>
      <c r="D130" s="20">
        <f t="shared" si="4"/>
        <v>-463.40000000000055</v>
      </c>
    </row>
    <row r="131" spans="1:4" ht="63.75" outlineLevel="4" x14ac:dyDescent="0.25">
      <c r="A131" s="7" t="s">
        <v>27</v>
      </c>
      <c r="B131" s="21">
        <v>8.3000000000000007</v>
      </c>
      <c r="C131" s="21">
        <v>125</v>
      </c>
      <c r="D131" s="20">
        <f t="shared" si="4"/>
        <v>-116.7</v>
      </c>
    </row>
    <row r="132" spans="1:4" ht="63.75" outlineLevel="4" x14ac:dyDescent="0.25">
      <c r="A132" s="7" t="s">
        <v>72</v>
      </c>
      <c r="B132" s="21">
        <v>2462</v>
      </c>
      <c r="C132" s="21">
        <v>2462</v>
      </c>
      <c r="D132" s="20">
        <f t="shared" si="4"/>
        <v>0</v>
      </c>
    </row>
    <row r="133" spans="1:4" ht="51" outlineLevel="4" x14ac:dyDescent="0.25">
      <c r="A133" s="7" t="s">
        <v>73</v>
      </c>
      <c r="B133" s="21">
        <v>592.6</v>
      </c>
      <c r="C133" s="21">
        <v>129.6</v>
      </c>
      <c r="D133" s="20">
        <f t="shared" si="4"/>
        <v>463</v>
      </c>
    </row>
    <row r="134" spans="1:4" ht="89.25" outlineLevel="4" x14ac:dyDescent="0.25">
      <c r="A134" s="7" t="s">
        <v>31</v>
      </c>
      <c r="B134" s="21">
        <v>56023.1</v>
      </c>
      <c r="C134" s="21">
        <v>50084.6</v>
      </c>
      <c r="D134" s="20">
        <f t="shared" si="4"/>
        <v>5938.5</v>
      </c>
    </row>
    <row r="135" spans="1:4" ht="40.5" outlineLevel="1" x14ac:dyDescent="0.25">
      <c r="A135" s="10" t="s">
        <v>74</v>
      </c>
      <c r="B135" s="23">
        <f>B136+B147</f>
        <v>62532.5</v>
      </c>
      <c r="C135" s="23">
        <f>C136+C147</f>
        <v>55633</v>
      </c>
      <c r="D135" s="22">
        <f t="shared" si="4"/>
        <v>6899.5</v>
      </c>
    </row>
    <row r="136" spans="1:4" ht="38.25" outlineLevel="2" x14ac:dyDescent="0.25">
      <c r="A136" s="7" t="s">
        <v>75</v>
      </c>
      <c r="B136" s="21">
        <f>B137</f>
        <v>33942.199999999997</v>
      </c>
      <c r="C136" s="21">
        <f>C137</f>
        <v>29805.1</v>
      </c>
      <c r="D136" s="20">
        <f t="shared" si="4"/>
        <v>4137.0999999999985</v>
      </c>
    </row>
    <row r="137" spans="1:4" ht="38.25" outlineLevel="3" x14ac:dyDescent="0.25">
      <c r="A137" s="7" t="s">
        <v>68</v>
      </c>
      <c r="B137" s="21">
        <f>SUM(B138:B146)</f>
        <v>33942.199999999997</v>
      </c>
      <c r="C137" s="21">
        <f>SUM(C138:C146)</f>
        <v>29805.1</v>
      </c>
      <c r="D137" s="20">
        <f t="shared" si="4"/>
        <v>4137.0999999999985</v>
      </c>
    </row>
    <row r="138" spans="1:4" ht="63.75" outlineLevel="4" x14ac:dyDescent="0.25">
      <c r="A138" s="7" t="s">
        <v>26</v>
      </c>
      <c r="B138" s="21">
        <v>6378.5</v>
      </c>
      <c r="C138" s="21">
        <v>6613.2</v>
      </c>
      <c r="D138" s="20">
        <f t="shared" si="4"/>
        <v>-234.69999999999982</v>
      </c>
    </row>
    <row r="139" spans="1:4" ht="63.75" outlineLevel="4" x14ac:dyDescent="0.25">
      <c r="A139" s="7" t="s">
        <v>27</v>
      </c>
      <c r="B139" s="21">
        <v>43</v>
      </c>
      <c r="C139" s="21">
        <v>110.8</v>
      </c>
      <c r="D139" s="20">
        <f t="shared" si="4"/>
        <v>-67.8</v>
      </c>
    </row>
    <row r="140" spans="1:4" ht="38.25" outlineLevel="4" x14ac:dyDescent="0.25">
      <c r="A140" s="7" t="s">
        <v>76</v>
      </c>
      <c r="B140" s="21">
        <v>642.79999999999995</v>
      </c>
      <c r="C140" s="21">
        <v>504.3</v>
      </c>
      <c r="D140" s="20">
        <f t="shared" si="4"/>
        <v>138.49999999999994</v>
      </c>
    </row>
    <row r="141" spans="1:4" ht="25.5" outlineLevel="4" x14ac:dyDescent="0.25">
      <c r="A141" s="7" t="s">
        <v>291</v>
      </c>
      <c r="B141" s="21">
        <v>60</v>
      </c>
      <c r="C141" s="21">
        <v>0</v>
      </c>
      <c r="D141" s="20">
        <f t="shared" si="4"/>
        <v>60</v>
      </c>
    </row>
    <row r="142" spans="1:4" ht="25.5" outlineLevel="4" x14ac:dyDescent="0.25">
      <c r="A142" s="7" t="s">
        <v>77</v>
      </c>
      <c r="B142" s="21">
        <v>0</v>
      </c>
      <c r="C142" s="21">
        <v>71.3</v>
      </c>
      <c r="D142" s="20">
        <f t="shared" ref="D142:D204" si="5">B142-C142</f>
        <v>-71.3</v>
      </c>
    </row>
    <row r="143" spans="1:4" ht="38.25" outlineLevel="4" x14ac:dyDescent="0.25">
      <c r="A143" s="7" t="s">
        <v>292</v>
      </c>
      <c r="B143" s="21">
        <v>500</v>
      </c>
      <c r="C143" s="21">
        <v>0</v>
      </c>
      <c r="D143" s="20">
        <f t="shared" si="5"/>
        <v>500</v>
      </c>
    </row>
    <row r="144" spans="1:4" ht="76.5" outlineLevel="4" x14ac:dyDescent="0.25">
      <c r="A144" s="7" t="s">
        <v>293</v>
      </c>
      <c r="B144" s="21">
        <v>117.4</v>
      </c>
      <c r="C144" s="21">
        <v>0</v>
      </c>
      <c r="D144" s="20">
        <f t="shared" si="5"/>
        <v>117.4</v>
      </c>
    </row>
    <row r="145" spans="1:4" ht="76.5" outlineLevel="4" x14ac:dyDescent="0.25">
      <c r="A145" s="7" t="s">
        <v>294</v>
      </c>
      <c r="B145" s="21">
        <v>28.2</v>
      </c>
      <c r="C145" s="21">
        <v>0</v>
      </c>
      <c r="D145" s="20">
        <f t="shared" si="5"/>
        <v>28.2</v>
      </c>
    </row>
    <row r="146" spans="1:4" ht="89.25" outlineLevel="4" x14ac:dyDescent="0.25">
      <c r="A146" s="7" t="s">
        <v>31</v>
      </c>
      <c r="B146" s="21">
        <v>26172.3</v>
      </c>
      <c r="C146" s="21">
        <v>22505.5</v>
      </c>
      <c r="D146" s="20">
        <f t="shared" si="5"/>
        <v>3666.7999999999993</v>
      </c>
    </row>
    <row r="147" spans="1:4" ht="25.5" outlineLevel="2" x14ac:dyDescent="0.25">
      <c r="A147" s="7" t="s">
        <v>78</v>
      </c>
      <c r="B147" s="21">
        <f>B148</f>
        <v>28590.3</v>
      </c>
      <c r="C147" s="21">
        <f>C148</f>
        <v>25827.9</v>
      </c>
      <c r="D147" s="20">
        <f t="shared" si="5"/>
        <v>2762.3999999999978</v>
      </c>
    </row>
    <row r="148" spans="1:4" ht="38.25" outlineLevel="3" x14ac:dyDescent="0.25">
      <c r="A148" s="7" t="s">
        <v>68</v>
      </c>
      <c r="B148" s="21">
        <f>SUM(B149:B154)</f>
        <v>28590.3</v>
      </c>
      <c r="C148" s="21">
        <f>SUM(C149:C154)</f>
        <v>25827.9</v>
      </c>
      <c r="D148" s="20">
        <f t="shared" si="5"/>
        <v>2762.3999999999978</v>
      </c>
    </row>
    <row r="149" spans="1:4" ht="63.75" outlineLevel="4" x14ac:dyDescent="0.25">
      <c r="A149" s="7" t="s">
        <v>26</v>
      </c>
      <c r="B149" s="21">
        <v>4316.2</v>
      </c>
      <c r="C149" s="21">
        <v>4746.5</v>
      </c>
      <c r="D149" s="20">
        <f t="shared" si="5"/>
        <v>-430.30000000000018</v>
      </c>
    </row>
    <row r="150" spans="1:4" ht="63.75" outlineLevel="4" x14ac:dyDescent="0.25">
      <c r="A150" s="7" t="s">
        <v>27</v>
      </c>
      <c r="B150" s="21">
        <v>107</v>
      </c>
      <c r="C150" s="21">
        <v>72.400000000000006</v>
      </c>
      <c r="D150" s="20">
        <f t="shared" si="5"/>
        <v>34.599999999999994</v>
      </c>
    </row>
    <row r="151" spans="1:4" ht="63.75" hidden="1" outlineLevel="4" x14ac:dyDescent="0.25">
      <c r="A151" s="7" t="s">
        <v>72</v>
      </c>
      <c r="B151" s="21">
        <v>0</v>
      </c>
      <c r="C151" s="21">
        <v>0</v>
      </c>
      <c r="D151" s="20">
        <f t="shared" si="5"/>
        <v>0</v>
      </c>
    </row>
    <row r="152" spans="1:4" ht="25.5" outlineLevel="4" x14ac:dyDescent="0.25">
      <c r="A152" s="7" t="s">
        <v>291</v>
      </c>
      <c r="B152" s="21">
        <v>1280</v>
      </c>
      <c r="C152" s="21">
        <v>0</v>
      </c>
      <c r="D152" s="20">
        <f t="shared" si="5"/>
        <v>1280</v>
      </c>
    </row>
    <row r="153" spans="1:4" ht="51" hidden="1" outlineLevel="4" x14ac:dyDescent="0.25">
      <c r="A153" s="7" t="s">
        <v>73</v>
      </c>
      <c r="B153" s="21">
        <v>0</v>
      </c>
      <c r="C153" s="21">
        <v>0</v>
      </c>
      <c r="D153" s="20">
        <f t="shared" si="5"/>
        <v>0</v>
      </c>
    </row>
    <row r="154" spans="1:4" ht="89.25" outlineLevel="4" x14ac:dyDescent="0.25">
      <c r="A154" s="7" t="s">
        <v>31</v>
      </c>
      <c r="B154" s="21">
        <v>22887.1</v>
      </c>
      <c r="C154" s="21">
        <v>21009</v>
      </c>
      <c r="D154" s="20">
        <f t="shared" si="5"/>
        <v>1878.0999999999985</v>
      </c>
    </row>
    <row r="155" spans="1:4" ht="64.5" hidden="1" outlineLevel="4" x14ac:dyDescent="0.25">
      <c r="A155" s="17" t="s">
        <v>242</v>
      </c>
      <c r="B155" s="21"/>
      <c r="C155" s="21"/>
      <c r="D155" s="20">
        <f t="shared" si="5"/>
        <v>0</v>
      </c>
    </row>
    <row r="156" spans="1:4" ht="39" hidden="1" outlineLevel="4" x14ac:dyDescent="0.25">
      <c r="A156" s="18" t="s">
        <v>243</v>
      </c>
      <c r="B156" s="21"/>
      <c r="C156" s="21"/>
      <c r="D156" s="20">
        <f t="shared" si="5"/>
        <v>0</v>
      </c>
    </row>
    <row r="157" spans="1:4" ht="40.5" outlineLevel="1" x14ac:dyDescent="0.25">
      <c r="A157" s="10" t="s">
        <v>79</v>
      </c>
      <c r="B157" s="23">
        <f>B158+B162+B167</f>
        <v>28900.3</v>
      </c>
      <c r="C157" s="23">
        <f>C158+C162+C167</f>
        <v>11461.6</v>
      </c>
      <c r="D157" s="22">
        <f t="shared" si="5"/>
        <v>17438.699999999997</v>
      </c>
    </row>
    <row r="158" spans="1:4" ht="38.25" outlineLevel="2" x14ac:dyDescent="0.25">
      <c r="A158" s="7" t="s">
        <v>80</v>
      </c>
      <c r="B158" s="21">
        <f>B159</f>
        <v>5233.7000000000007</v>
      </c>
      <c r="C158" s="21">
        <f>C159</f>
        <v>3500</v>
      </c>
      <c r="D158" s="20">
        <f t="shared" si="5"/>
        <v>1733.7000000000007</v>
      </c>
    </row>
    <row r="159" spans="1:4" ht="38.25" outlineLevel="3" x14ac:dyDescent="0.25">
      <c r="A159" s="7" t="s">
        <v>68</v>
      </c>
      <c r="B159" s="21">
        <f>SUM(B160:B161)</f>
        <v>5233.7000000000007</v>
      </c>
      <c r="C159" s="21">
        <f>SUM(C160:C161)</f>
        <v>3500</v>
      </c>
      <c r="D159" s="20">
        <f t="shared" si="5"/>
        <v>1733.7000000000007</v>
      </c>
    </row>
    <row r="160" spans="1:4" outlineLevel="4" x14ac:dyDescent="0.25">
      <c r="A160" s="7" t="s">
        <v>81</v>
      </c>
      <c r="B160" s="21">
        <v>2685.4</v>
      </c>
      <c r="C160" s="21">
        <v>0</v>
      </c>
      <c r="D160" s="20">
        <f t="shared" si="5"/>
        <v>2685.4</v>
      </c>
    </row>
    <row r="161" spans="1:4" ht="38.25" outlineLevel="4" x14ac:dyDescent="0.25">
      <c r="A161" s="7" t="s">
        <v>82</v>
      </c>
      <c r="B161" s="21">
        <v>2548.3000000000002</v>
      </c>
      <c r="C161" s="21">
        <v>3500</v>
      </c>
      <c r="D161" s="20">
        <f t="shared" si="5"/>
        <v>-951.69999999999982</v>
      </c>
    </row>
    <row r="162" spans="1:4" ht="25.5" outlineLevel="2" x14ac:dyDescent="0.25">
      <c r="A162" s="7" t="s">
        <v>83</v>
      </c>
      <c r="B162" s="21">
        <f>B163</f>
        <v>23666.6</v>
      </c>
      <c r="C162" s="21">
        <f>C163</f>
        <v>3868.5</v>
      </c>
      <c r="D162" s="20">
        <f t="shared" si="5"/>
        <v>19798.099999999999</v>
      </c>
    </row>
    <row r="163" spans="1:4" ht="38.25" outlineLevel="3" x14ac:dyDescent="0.25">
      <c r="A163" s="7" t="s">
        <v>68</v>
      </c>
      <c r="B163" s="21">
        <f>B164+B165+B166</f>
        <v>23666.6</v>
      </c>
      <c r="C163" s="21">
        <f>C164</f>
        <v>3868.5</v>
      </c>
      <c r="D163" s="20">
        <f t="shared" si="5"/>
        <v>19798.099999999999</v>
      </c>
    </row>
    <row r="164" spans="1:4" ht="25.5" outlineLevel="4" x14ac:dyDescent="0.25">
      <c r="A164" s="7" t="s">
        <v>84</v>
      </c>
      <c r="B164" s="21">
        <v>1061.5</v>
      </c>
      <c r="C164" s="21">
        <v>3868.5</v>
      </c>
      <c r="D164" s="20">
        <f t="shared" si="5"/>
        <v>-2807</v>
      </c>
    </row>
    <row r="165" spans="1:4" ht="63.75" outlineLevel="4" x14ac:dyDescent="0.25">
      <c r="A165" s="7" t="s">
        <v>295</v>
      </c>
      <c r="B165" s="21">
        <v>18219.7</v>
      </c>
      <c r="C165" s="21">
        <v>0</v>
      </c>
      <c r="D165" s="20">
        <f t="shared" si="5"/>
        <v>18219.7</v>
      </c>
    </row>
    <row r="166" spans="1:4" ht="63.75" outlineLevel="4" x14ac:dyDescent="0.25">
      <c r="A166" s="7" t="s">
        <v>296</v>
      </c>
      <c r="B166" s="21">
        <v>4385.3999999999996</v>
      </c>
      <c r="C166" s="21">
        <v>0</v>
      </c>
      <c r="D166" s="20">
        <f t="shared" si="5"/>
        <v>4385.3999999999996</v>
      </c>
    </row>
    <row r="167" spans="1:4" outlineLevel="4" x14ac:dyDescent="0.25">
      <c r="A167" s="7" t="s">
        <v>258</v>
      </c>
      <c r="B167" s="21">
        <f>B168</f>
        <v>0</v>
      </c>
      <c r="C167" s="21">
        <f>C168</f>
        <v>4093.1</v>
      </c>
      <c r="D167" s="20">
        <f t="shared" si="5"/>
        <v>-4093.1</v>
      </c>
    </row>
    <row r="168" spans="1:4" ht="38.25" outlineLevel="4" x14ac:dyDescent="0.25">
      <c r="A168" s="7" t="s">
        <v>68</v>
      </c>
      <c r="B168" s="21">
        <f>B169</f>
        <v>0</v>
      </c>
      <c r="C168" s="21">
        <f>C169</f>
        <v>4093.1</v>
      </c>
      <c r="D168" s="20">
        <f t="shared" si="5"/>
        <v>-4093.1</v>
      </c>
    </row>
    <row r="169" spans="1:4" ht="25.5" outlineLevel="4" x14ac:dyDescent="0.25">
      <c r="A169" s="7" t="s">
        <v>259</v>
      </c>
      <c r="B169" s="21">
        <v>0</v>
      </c>
      <c r="C169" s="21">
        <v>4093.1</v>
      </c>
      <c r="D169" s="20">
        <f t="shared" si="5"/>
        <v>-4093.1</v>
      </c>
    </row>
    <row r="170" spans="1:4" ht="38.25" x14ac:dyDescent="0.25">
      <c r="A170" s="11" t="s">
        <v>85</v>
      </c>
      <c r="B170" s="26">
        <f t="shared" ref="B170:C172" si="6">B171</f>
        <v>2053.1</v>
      </c>
      <c r="C170" s="26">
        <f t="shared" si="6"/>
        <v>627.5</v>
      </c>
      <c r="D170" s="25">
        <f t="shared" si="5"/>
        <v>1425.6</v>
      </c>
    </row>
    <row r="171" spans="1:4" ht="76.5" outlineLevel="2" x14ac:dyDescent="0.25">
      <c r="A171" s="7" t="s">
        <v>86</v>
      </c>
      <c r="B171" s="21">
        <f>B172+B174</f>
        <v>2053.1</v>
      </c>
      <c r="C171" s="21">
        <f t="shared" si="6"/>
        <v>627.5</v>
      </c>
      <c r="D171" s="20">
        <f t="shared" si="5"/>
        <v>1425.6</v>
      </c>
    </row>
    <row r="172" spans="1:4" ht="25.5" outlineLevel="3" x14ac:dyDescent="0.25">
      <c r="A172" s="7" t="s">
        <v>4</v>
      </c>
      <c r="B172" s="21">
        <f t="shared" si="6"/>
        <v>1942</v>
      </c>
      <c r="C172" s="21">
        <f t="shared" si="6"/>
        <v>627.5</v>
      </c>
      <c r="D172" s="20">
        <f t="shared" si="5"/>
        <v>1314.5</v>
      </c>
    </row>
    <row r="173" spans="1:4" ht="38.25" outlineLevel="4" x14ac:dyDescent="0.25">
      <c r="A173" s="7" t="s">
        <v>87</v>
      </c>
      <c r="B173" s="21">
        <v>1942</v>
      </c>
      <c r="C173" s="21">
        <v>627.5</v>
      </c>
      <c r="D173" s="20">
        <f t="shared" si="5"/>
        <v>1314.5</v>
      </c>
    </row>
    <row r="174" spans="1:4" ht="38.25" outlineLevel="4" x14ac:dyDescent="0.25">
      <c r="A174" s="7" t="s">
        <v>297</v>
      </c>
      <c r="B174" s="21">
        <f>B175</f>
        <v>111.1</v>
      </c>
      <c r="C174" s="21">
        <v>0</v>
      </c>
      <c r="D174" s="20">
        <f t="shared" si="5"/>
        <v>111.1</v>
      </c>
    </row>
    <row r="175" spans="1:4" ht="38.25" outlineLevel="4" x14ac:dyDescent="0.25">
      <c r="A175" s="7" t="s">
        <v>298</v>
      </c>
      <c r="B175" s="21">
        <v>111.1</v>
      </c>
      <c r="C175" s="21">
        <v>0</v>
      </c>
      <c r="D175" s="20">
        <f t="shared" si="5"/>
        <v>111.1</v>
      </c>
    </row>
    <row r="176" spans="1:4" ht="25.5" x14ac:dyDescent="0.25">
      <c r="A176" s="11" t="s">
        <v>88</v>
      </c>
      <c r="B176" s="26">
        <f>B177+B182+B186</f>
        <v>6940.7</v>
      </c>
      <c r="C176" s="26">
        <f>C177+C182+C186</f>
        <v>26588.699999999997</v>
      </c>
      <c r="D176" s="25">
        <f t="shared" si="5"/>
        <v>-19647.999999999996</v>
      </c>
    </row>
    <row r="177" spans="1:4" ht="67.5" outlineLevel="1" x14ac:dyDescent="0.25">
      <c r="A177" s="10" t="s">
        <v>89</v>
      </c>
      <c r="B177" s="23">
        <f>B178</f>
        <v>0</v>
      </c>
      <c r="C177" s="23">
        <f>C178</f>
        <v>19606.3</v>
      </c>
      <c r="D177" s="22">
        <f t="shared" si="5"/>
        <v>-19606.3</v>
      </c>
    </row>
    <row r="178" spans="1:4" ht="51" outlineLevel="2" x14ac:dyDescent="0.25">
      <c r="A178" s="7" t="s">
        <v>90</v>
      </c>
      <c r="B178" s="21">
        <f>B179</f>
        <v>0</v>
      </c>
      <c r="C178" s="21">
        <f>C179</f>
        <v>19606.3</v>
      </c>
      <c r="D178" s="20">
        <f t="shared" si="5"/>
        <v>-19606.3</v>
      </c>
    </row>
    <row r="179" spans="1:4" outlineLevel="3" x14ac:dyDescent="0.25">
      <c r="A179" s="7" t="s">
        <v>56</v>
      </c>
      <c r="B179" s="21">
        <f>SUM(B180:B181)</f>
        <v>0</v>
      </c>
      <c r="C179" s="21">
        <f>SUM(C180:C181)</f>
        <v>19606.3</v>
      </c>
      <c r="D179" s="20">
        <f t="shared" si="5"/>
        <v>-19606.3</v>
      </c>
    </row>
    <row r="180" spans="1:4" ht="51" outlineLevel="3" x14ac:dyDescent="0.25">
      <c r="A180" s="7" t="s">
        <v>260</v>
      </c>
      <c r="B180" s="21">
        <v>0</v>
      </c>
      <c r="C180" s="21">
        <v>19474</v>
      </c>
      <c r="D180" s="20">
        <f t="shared" si="5"/>
        <v>-19474</v>
      </c>
    </row>
    <row r="181" spans="1:4" ht="89.25" outlineLevel="4" x14ac:dyDescent="0.25">
      <c r="A181" s="7" t="s">
        <v>91</v>
      </c>
      <c r="B181" s="21">
        <v>0</v>
      </c>
      <c r="C181" s="21">
        <v>132.30000000000001</v>
      </c>
      <c r="D181" s="20">
        <f t="shared" si="5"/>
        <v>-132.30000000000001</v>
      </c>
    </row>
    <row r="182" spans="1:4" ht="40.5" outlineLevel="1" x14ac:dyDescent="0.25">
      <c r="A182" s="10" t="s">
        <v>92</v>
      </c>
      <c r="B182" s="23">
        <f t="shared" ref="B182:C184" si="7">B183</f>
        <v>26.9</v>
      </c>
      <c r="C182" s="23">
        <f t="shared" si="7"/>
        <v>5.8</v>
      </c>
      <c r="D182" s="22">
        <f t="shared" si="5"/>
        <v>21.099999999999998</v>
      </c>
    </row>
    <row r="183" spans="1:4" ht="63.75" outlineLevel="2" x14ac:dyDescent="0.25">
      <c r="A183" s="7" t="s">
        <v>93</v>
      </c>
      <c r="B183" s="21">
        <f t="shared" si="7"/>
        <v>26.9</v>
      </c>
      <c r="C183" s="21">
        <f t="shared" si="7"/>
        <v>5.8</v>
      </c>
      <c r="D183" s="20">
        <f t="shared" si="5"/>
        <v>21.099999999999998</v>
      </c>
    </row>
    <row r="184" spans="1:4" ht="25.5" outlineLevel="3" x14ac:dyDescent="0.25">
      <c r="A184" s="7" t="s">
        <v>4</v>
      </c>
      <c r="B184" s="21">
        <f t="shared" si="7"/>
        <v>26.9</v>
      </c>
      <c r="C184" s="21">
        <f t="shared" si="7"/>
        <v>5.8</v>
      </c>
      <c r="D184" s="20">
        <f t="shared" si="5"/>
        <v>21.099999999999998</v>
      </c>
    </row>
    <row r="185" spans="1:4" ht="52.9" customHeight="1" outlineLevel="4" x14ac:dyDescent="0.25">
      <c r="A185" s="7" t="s">
        <v>94</v>
      </c>
      <c r="B185" s="21">
        <v>26.9</v>
      </c>
      <c r="C185" s="21">
        <v>5.8</v>
      </c>
      <c r="D185" s="20">
        <f t="shared" si="5"/>
        <v>21.099999999999998</v>
      </c>
    </row>
    <row r="186" spans="1:4" ht="27" outlineLevel="1" x14ac:dyDescent="0.25">
      <c r="A186" s="10" t="s">
        <v>95</v>
      </c>
      <c r="B186" s="23">
        <f>B187</f>
        <v>6913.8</v>
      </c>
      <c r="C186" s="23">
        <f>C187</f>
        <v>6976.5999999999995</v>
      </c>
      <c r="D186" s="22">
        <f t="shared" si="5"/>
        <v>-62.799999999999272</v>
      </c>
    </row>
    <row r="187" spans="1:4" ht="38.25" outlineLevel="2" x14ac:dyDescent="0.25">
      <c r="A187" s="7" t="s">
        <v>96</v>
      </c>
      <c r="B187" s="21">
        <f>B188</f>
        <v>6913.8</v>
      </c>
      <c r="C187" s="21">
        <f>C188</f>
        <v>6976.5999999999995</v>
      </c>
      <c r="D187" s="20">
        <f t="shared" si="5"/>
        <v>-62.799999999999272</v>
      </c>
    </row>
    <row r="188" spans="1:4" outlineLevel="3" x14ac:dyDescent="0.25">
      <c r="A188" s="7" t="s">
        <v>56</v>
      </c>
      <c r="B188" s="21">
        <f>SUM(B189:B190)</f>
        <v>6913.8</v>
      </c>
      <c r="C188" s="21">
        <f>SUM(C189:C190)</f>
        <v>6976.5999999999995</v>
      </c>
      <c r="D188" s="20">
        <f t="shared" si="5"/>
        <v>-62.799999999999272</v>
      </c>
    </row>
    <row r="189" spans="1:4" ht="25.5" outlineLevel="4" x14ac:dyDescent="0.25">
      <c r="A189" s="7" t="s">
        <v>97</v>
      </c>
      <c r="B189" s="21">
        <v>1035.8</v>
      </c>
      <c r="C189" s="21">
        <v>1862.7</v>
      </c>
      <c r="D189" s="20">
        <f t="shared" si="5"/>
        <v>-826.90000000000009</v>
      </c>
    </row>
    <row r="190" spans="1:4" ht="102" outlineLevel="4" x14ac:dyDescent="0.25">
      <c r="A190" s="7" t="s">
        <v>98</v>
      </c>
      <c r="B190" s="21">
        <v>5878</v>
      </c>
      <c r="C190" s="21">
        <v>5113.8999999999996</v>
      </c>
      <c r="D190" s="20">
        <f t="shared" si="5"/>
        <v>764.10000000000036</v>
      </c>
    </row>
    <row r="191" spans="1:4" ht="51" x14ac:dyDescent="0.25">
      <c r="A191" s="11" t="s">
        <v>99</v>
      </c>
      <c r="B191" s="26">
        <f>B192+B196+B201</f>
        <v>850</v>
      </c>
      <c r="C191" s="26">
        <f>C192+C196+C201</f>
        <v>689.6</v>
      </c>
      <c r="D191" s="25">
        <f t="shared" si="5"/>
        <v>160.39999999999998</v>
      </c>
    </row>
    <row r="192" spans="1:4" ht="27" outlineLevel="1" x14ac:dyDescent="0.25">
      <c r="A192" s="10" t="s">
        <v>100</v>
      </c>
      <c r="B192" s="23">
        <f t="shared" ref="B192:C194" si="8">B193</f>
        <v>500</v>
      </c>
      <c r="C192" s="23">
        <f t="shared" si="8"/>
        <v>39.6</v>
      </c>
      <c r="D192" s="22">
        <f t="shared" si="5"/>
        <v>460.4</v>
      </c>
    </row>
    <row r="193" spans="1:4" ht="51" outlineLevel="2" x14ac:dyDescent="0.25">
      <c r="A193" s="7" t="s">
        <v>101</v>
      </c>
      <c r="B193" s="21">
        <f t="shared" si="8"/>
        <v>500</v>
      </c>
      <c r="C193" s="21">
        <f t="shared" si="8"/>
        <v>39.6</v>
      </c>
      <c r="D193" s="20">
        <f t="shared" si="5"/>
        <v>460.4</v>
      </c>
    </row>
    <row r="194" spans="1:4" outlineLevel="3" x14ac:dyDescent="0.25">
      <c r="A194" s="7" t="s">
        <v>56</v>
      </c>
      <c r="B194" s="21">
        <f t="shared" si="8"/>
        <v>500</v>
      </c>
      <c r="C194" s="21">
        <f t="shared" si="8"/>
        <v>39.6</v>
      </c>
      <c r="D194" s="20">
        <f t="shared" si="5"/>
        <v>460.4</v>
      </c>
    </row>
    <row r="195" spans="1:4" ht="39.6" customHeight="1" outlineLevel="4" x14ac:dyDescent="0.25">
      <c r="A195" s="7" t="s">
        <v>102</v>
      </c>
      <c r="B195" s="21">
        <v>500</v>
      </c>
      <c r="C195" s="21">
        <v>39.6</v>
      </c>
      <c r="D195" s="20">
        <f t="shared" si="5"/>
        <v>460.4</v>
      </c>
    </row>
    <row r="196" spans="1:4" ht="40.5" outlineLevel="1" x14ac:dyDescent="0.25">
      <c r="A196" s="10" t="s">
        <v>103</v>
      </c>
      <c r="B196" s="23">
        <f>B197</f>
        <v>300</v>
      </c>
      <c r="C196" s="23">
        <f>C197</f>
        <v>600</v>
      </c>
      <c r="D196" s="22">
        <f t="shared" si="5"/>
        <v>-300</v>
      </c>
    </row>
    <row r="197" spans="1:4" ht="51" outlineLevel="2" x14ac:dyDescent="0.25">
      <c r="A197" s="7" t="s">
        <v>104</v>
      </c>
      <c r="B197" s="21">
        <f>B198</f>
        <v>300</v>
      </c>
      <c r="C197" s="21">
        <f>C198</f>
        <v>600</v>
      </c>
      <c r="D197" s="20">
        <f t="shared" si="5"/>
        <v>-300</v>
      </c>
    </row>
    <row r="198" spans="1:4" outlineLevel="3" x14ac:dyDescent="0.25">
      <c r="A198" s="7" t="s">
        <v>56</v>
      </c>
      <c r="B198" s="21">
        <f>B199+B200</f>
        <v>300</v>
      </c>
      <c r="C198" s="21">
        <f>C199+C200</f>
        <v>600</v>
      </c>
      <c r="D198" s="20">
        <f t="shared" si="5"/>
        <v>-300</v>
      </c>
    </row>
    <row r="199" spans="1:4" ht="63.75" outlineLevel="4" x14ac:dyDescent="0.25">
      <c r="A199" s="7" t="s">
        <v>41</v>
      </c>
      <c r="B199" s="21">
        <v>0</v>
      </c>
      <c r="C199" s="21">
        <v>300</v>
      </c>
      <c r="D199" s="20">
        <f t="shared" si="5"/>
        <v>-300</v>
      </c>
    </row>
    <row r="200" spans="1:4" ht="25.5" outlineLevel="4" x14ac:dyDescent="0.25">
      <c r="A200" s="7" t="s">
        <v>105</v>
      </c>
      <c r="B200" s="21">
        <v>300</v>
      </c>
      <c r="C200" s="21">
        <v>300</v>
      </c>
      <c r="D200" s="20">
        <f t="shared" si="5"/>
        <v>0</v>
      </c>
    </row>
    <row r="201" spans="1:4" ht="27" outlineLevel="1" x14ac:dyDescent="0.25">
      <c r="A201" s="10" t="s">
        <v>106</v>
      </c>
      <c r="B201" s="23">
        <f>B202</f>
        <v>50</v>
      </c>
      <c r="C201" s="23">
        <f>C202</f>
        <v>50</v>
      </c>
      <c r="D201" s="22">
        <f t="shared" si="5"/>
        <v>0</v>
      </c>
    </row>
    <row r="202" spans="1:4" ht="25.5" outlineLevel="2" x14ac:dyDescent="0.25">
      <c r="A202" s="7" t="s">
        <v>43</v>
      </c>
      <c r="B202" s="21">
        <f>B203</f>
        <v>50</v>
      </c>
      <c r="C202" s="21">
        <f>C203</f>
        <v>50</v>
      </c>
      <c r="D202" s="20">
        <f t="shared" si="5"/>
        <v>0</v>
      </c>
    </row>
    <row r="203" spans="1:4" ht="38.25" outlineLevel="3" x14ac:dyDescent="0.25">
      <c r="A203" s="7" t="s">
        <v>68</v>
      </c>
      <c r="B203" s="21">
        <f>B204+B205</f>
        <v>50</v>
      </c>
      <c r="C203" s="21">
        <f>C204+C205</f>
        <v>50</v>
      </c>
      <c r="D203" s="20">
        <f t="shared" si="5"/>
        <v>0</v>
      </c>
    </row>
    <row r="204" spans="1:4" ht="25.5" outlineLevel="4" x14ac:dyDescent="0.25">
      <c r="A204" s="7" t="s">
        <v>107</v>
      </c>
      <c r="B204" s="21">
        <v>30</v>
      </c>
      <c r="C204" s="21">
        <v>30</v>
      </c>
      <c r="D204" s="20">
        <f t="shared" si="5"/>
        <v>0</v>
      </c>
    </row>
    <row r="205" spans="1:4" ht="25.5" outlineLevel="4" x14ac:dyDescent="0.25">
      <c r="A205" s="7" t="s">
        <v>108</v>
      </c>
      <c r="B205" s="21">
        <v>20</v>
      </c>
      <c r="C205" s="21">
        <v>20</v>
      </c>
      <c r="D205" s="20">
        <f t="shared" ref="D205:D254" si="9">B205-C205</f>
        <v>0</v>
      </c>
    </row>
    <row r="206" spans="1:4" ht="38.25" x14ac:dyDescent="0.25">
      <c r="A206" s="11" t="s">
        <v>109</v>
      </c>
      <c r="B206" s="26">
        <f>B207+B215</f>
        <v>201760.69999999998</v>
      </c>
      <c r="C206" s="26">
        <f t="shared" ref="C206:D206" si="10">C207+C215</f>
        <v>133427.40000000002</v>
      </c>
      <c r="D206" s="26">
        <f t="shared" si="10"/>
        <v>68333.299999999974</v>
      </c>
    </row>
    <row r="207" spans="1:4" ht="27" outlineLevel="1" x14ac:dyDescent="0.25">
      <c r="A207" s="10" t="s">
        <v>110</v>
      </c>
      <c r="B207" s="23">
        <f>B208</f>
        <v>830.9</v>
      </c>
      <c r="C207" s="23">
        <f t="shared" ref="C207:D207" si="11">C208</f>
        <v>6186.5999999999995</v>
      </c>
      <c r="D207" s="23">
        <f t="shared" si="11"/>
        <v>-5355.7</v>
      </c>
    </row>
    <row r="208" spans="1:4" ht="38.25" outlineLevel="4" x14ac:dyDescent="0.25">
      <c r="A208" s="7" t="s">
        <v>261</v>
      </c>
      <c r="B208" s="21">
        <f>B209+B211+B213</f>
        <v>830.9</v>
      </c>
      <c r="C208" s="21">
        <f>C209+C211+C213</f>
        <v>6186.5999999999995</v>
      </c>
      <c r="D208" s="20">
        <f t="shared" si="9"/>
        <v>-5355.7</v>
      </c>
    </row>
    <row r="209" spans="1:5" outlineLevel="4" x14ac:dyDescent="0.25">
      <c r="A209" s="7" t="s">
        <v>56</v>
      </c>
      <c r="B209" s="21">
        <f>B210</f>
        <v>822.9</v>
      </c>
      <c r="C209" s="21">
        <f>C210</f>
        <v>6180.3</v>
      </c>
      <c r="D209" s="20">
        <f t="shared" si="9"/>
        <v>-5357.4000000000005</v>
      </c>
    </row>
    <row r="210" spans="1:5" ht="25.5" outlineLevel="4" x14ac:dyDescent="0.25">
      <c r="A210" s="7" t="s">
        <v>120</v>
      </c>
      <c r="B210" s="21">
        <v>822.9</v>
      </c>
      <c r="C210" s="21">
        <v>6180.3</v>
      </c>
      <c r="D210" s="20">
        <f t="shared" si="9"/>
        <v>-5357.4000000000005</v>
      </c>
    </row>
    <row r="211" spans="1:5" ht="25.5" outlineLevel="4" x14ac:dyDescent="0.25">
      <c r="A211" s="7" t="s">
        <v>4</v>
      </c>
      <c r="B211" s="21">
        <f>B212</f>
        <v>3.8</v>
      </c>
      <c r="C211" s="21">
        <f>C212</f>
        <v>3.4</v>
      </c>
      <c r="D211" s="20">
        <f t="shared" si="9"/>
        <v>0.39999999999999991</v>
      </c>
    </row>
    <row r="212" spans="1:5" ht="25.5" outlineLevel="4" x14ac:dyDescent="0.25">
      <c r="A212" s="7" t="s">
        <v>120</v>
      </c>
      <c r="B212" s="21">
        <v>3.8</v>
      </c>
      <c r="C212" s="21">
        <v>3.4</v>
      </c>
      <c r="D212" s="20">
        <f t="shared" si="9"/>
        <v>0.39999999999999991</v>
      </c>
    </row>
    <row r="213" spans="1:5" ht="38.25" outlineLevel="4" x14ac:dyDescent="0.25">
      <c r="A213" s="7" t="s">
        <v>68</v>
      </c>
      <c r="B213" s="21">
        <f>B214</f>
        <v>4.2</v>
      </c>
      <c r="C213" s="21">
        <f>C214</f>
        <v>2.9</v>
      </c>
      <c r="D213" s="20">
        <f t="shared" si="9"/>
        <v>1.3000000000000003</v>
      </c>
    </row>
    <row r="214" spans="1:5" ht="25.5" outlineLevel="4" x14ac:dyDescent="0.25">
      <c r="A214" s="7" t="s">
        <v>120</v>
      </c>
      <c r="B214" s="21">
        <v>4.2</v>
      </c>
      <c r="C214" s="21">
        <v>2.9</v>
      </c>
      <c r="D214" s="20">
        <f t="shared" si="9"/>
        <v>1.3000000000000003</v>
      </c>
    </row>
    <row r="215" spans="1:5" ht="67.5" outlineLevel="1" x14ac:dyDescent="0.25">
      <c r="A215" s="10" t="s">
        <v>112</v>
      </c>
      <c r="B215" s="23">
        <f>B216+B221</f>
        <v>200929.8</v>
      </c>
      <c r="C215" s="23">
        <f>C216+C221</f>
        <v>127240.80000000002</v>
      </c>
      <c r="D215" s="22">
        <f t="shared" si="9"/>
        <v>73688.999999999971</v>
      </c>
      <c r="E215" s="14"/>
    </row>
    <row r="216" spans="1:5" ht="38.25" outlineLevel="2" x14ac:dyDescent="0.25">
      <c r="A216" s="7" t="s">
        <v>113</v>
      </c>
      <c r="B216" s="21">
        <f>B217</f>
        <v>59829.3</v>
      </c>
      <c r="C216" s="21">
        <f>C217</f>
        <v>58033.600000000006</v>
      </c>
      <c r="D216" s="20">
        <f t="shared" si="9"/>
        <v>1795.6999999999971</v>
      </c>
    </row>
    <row r="217" spans="1:5" ht="25.5" outlineLevel="3" x14ac:dyDescent="0.25">
      <c r="A217" s="7" t="s">
        <v>111</v>
      </c>
      <c r="B217" s="21">
        <f>B218+B219+B220</f>
        <v>59829.3</v>
      </c>
      <c r="C217" s="21">
        <f>C218+C219+C220</f>
        <v>58033.600000000006</v>
      </c>
      <c r="D217" s="20">
        <f t="shared" si="9"/>
        <v>1795.6999999999971</v>
      </c>
    </row>
    <row r="218" spans="1:5" ht="89.25" outlineLevel="4" x14ac:dyDescent="0.25">
      <c r="A218" s="7" t="s">
        <v>114</v>
      </c>
      <c r="B218" s="21">
        <v>30680.1</v>
      </c>
      <c r="C218" s="21">
        <v>29383.9</v>
      </c>
      <c r="D218" s="20">
        <f t="shared" si="9"/>
        <v>1296.1999999999971</v>
      </c>
    </row>
    <row r="219" spans="1:5" ht="105.6" customHeight="1" outlineLevel="4" x14ac:dyDescent="0.25">
      <c r="A219" s="7" t="s">
        <v>115</v>
      </c>
      <c r="B219" s="21">
        <v>22263.200000000001</v>
      </c>
      <c r="C219" s="21">
        <v>19967.400000000001</v>
      </c>
      <c r="D219" s="20">
        <f t="shared" si="9"/>
        <v>2295.7999999999993</v>
      </c>
    </row>
    <row r="220" spans="1:5" ht="38.25" outlineLevel="4" x14ac:dyDescent="0.25">
      <c r="A220" s="7" t="s">
        <v>116</v>
      </c>
      <c r="B220" s="21">
        <v>6886</v>
      </c>
      <c r="C220" s="21">
        <v>8682.2999999999993</v>
      </c>
      <c r="D220" s="20">
        <f t="shared" si="9"/>
        <v>-1796.2999999999993</v>
      </c>
    </row>
    <row r="221" spans="1:5" ht="38.25" outlineLevel="2" x14ac:dyDescent="0.25">
      <c r="A221" s="7" t="s">
        <v>117</v>
      </c>
      <c r="B221" s="21">
        <f>B222</f>
        <v>141100.5</v>
      </c>
      <c r="C221" s="21">
        <f>C222</f>
        <v>69207.200000000012</v>
      </c>
      <c r="D221" s="20">
        <f t="shared" si="9"/>
        <v>71893.299999999988</v>
      </c>
    </row>
    <row r="222" spans="1:5" ht="25.5" outlineLevel="3" x14ac:dyDescent="0.25">
      <c r="A222" s="7" t="s">
        <v>111</v>
      </c>
      <c r="B222" s="21">
        <f>B223+B225+B226+B227+B224</f>
        <v>141100.5</v>
      </c>
      <c r="C222" s="21">
        <f>C223+C225+C226+C227</f>
        <v>69207.200000000012</v>
      </c>
      <c r="D222" s="20">
        <f t="shared" si="9"/>
        <v>71893.299999999988</v>
      </c>
    </row>
    <row r="223" spans="1:5" ht="63.75" outlineLevel="4" x14ac:dyDescent="0.25">
      <c r="A223" s="7" t="s">
        <v>118</v>
      </c>
      <c r="B223" s="21">
        <v>50032.1</v>
      </c>
      <c r="C223" s="21">
        <v>22603.7</v>
      </c>
      <c r="D223" s="20">
        <f t="shared" si="9"/>
        <v>27428.399999999998</v>
      </c>
    </row>
    <row r="224" spans="1:5" ht="52.5" customHeight="1" outlineLevel="4" x14ac:dyDescent="0.25">
      <c r="A224" s="7" t="s">
        <v>299</v>
      </c>
      <c r="B224" s="21">
        <v>24671.1</v>
      </c>
      <c r="C224" s="21">
        <v>0</v>
      </c>
      <c r="D224" s="20">
        <f t="shared" si="9"/>
        <v>24671.1</v>
      </c>
    </row>
    <row r="225" spans="1:4" ht="38.25" outlineLevel="4" x14ac:dyDescent="0.25">
      <c r="A225" s="7" t="s">
        <v>119</v>
      </c>
      <c r="B225" s="21">
        <v>0</v>
      </c>
      <c r="C225" s="21">
        <v>27785.9</v>
      </c>
      <c r="D225" s="20">
        <f t="shared" si="9"/>
        <v>-27785.9</v>
      </c>
    </row>
    <row r="226" spans="1:4" ht="63.75" outlineLevel="4" x14ac:dyDescent="0.25">
      <c r="A226" s="7" t="s">
        <v>28</v>
      </c>
      <c r="B226" s="21">
        <v>16629.400000000001</v>
      </c>
      <c r="C226" s="21">
        <v>16700.599999999999</v>
      </c>
      <c r="D226" s="20">
        <f t="shared" si="9"/>
        <v>-71.19999999999709</v>
      </c>
    </row>
    <row r="227" spans="1:4" ht="63.75" outlineLevel="4" x14ac:dyDescent="0.25">
      <c r="A227" s="7" t="s">
        <v>278</v>
      </c>
      <c r="B227" s="21">
        <v>49767.9</v>
      </c>
      <c r="C227" s="21">
        <v>2117</v>
      </c>
      <c r="D227" s="20">
        <f t="shared" si="9"/>
        <v>47650.9</v>
      </c>
    </row>
    <row r="228" spans="1:4" ht="38.25" x14ac:dyDescent="0.25">
      <c r="A228" s="11" t="s">
        <v>121</v>
      </c>
      <c r="B228" s="26">
        <f>B229</f>
        <v>892</v>
      </c>
      <c r="C228" s="26">
        <f>C229</f>
        <v>781.5</v>
      </c>
      <c r="D228" s="25">
        <f t="shared" si="9"/>
        <v>110.5</v>
      </c>
    </row>
    <row r="229" spans="1:4" ht="51" outlineLevel="2" x14ac:dyDescent="0.25">
      <c r="A229" s="7" t="s">
        <v>122</v>
      </c>
      <c r="B229" s="21">
        <f>B230</f>
        <v>892</v>
      </c>
      <c r="C229" s="21">
        <f>C230</f>
        <v>781.5</v>
      </c>
      <c r="D229" s="20">
        <f t="shared" si="9"/>
        <v>110.5</v>
      </c>
    </row>
    <row r="230" spans="1:4" ht="26.45" customHeight="1" outlineLevel="3" x14ac:dyDescent="0.25">
      <c r="A230" s="7" t="s">
        <v>123</v>
      </c>
      <c r="B230" s="21">
        <f>B231+B232</f>
        <v>892</v>
      </c>
      <c r="C230" s="21">
        <f>C231+C232</f>
        <v>781.5</v>
      </c>
      <c r="D230" s="20">
        <f t="shared" si="9"/>
        <v>110.5</v>
      </c>
    </row>
    <row r="231" spans="1:4" ht="38.25" outlineLevel="4" x14ac:dyDescent="0.25">
      <c r="A231" s="7" t="s">
        <v>124</v>
      </c>
      <c r="B231" s="21">
        <v>750.1</v>
      </c>
      <c r="C231" s="21">
        <v>657.1</v>
      </c>
      <c r="D231" s="20">
        <f t="shared" si="9"/>
        <v>93</v>
      </c>
    </row>
    <row r="232" spans="1:4" ht="51" outlineLevel="4" x14ac:dyDescent="0.25">
      <c r="A232" s="7" t="s">
        <v>125</v>
      </c>
      <c r="B232" s="21">
        <v>141.9</v>
      </c>
      <c r="C232" s="21">
        <v>124.4</v>
      </c>
      <c r="D232" s="20">
        <f t="shared" si="9"/>
        <v>17.5</v>
      </c>
    </row>
    <row r="233" spans="1:4" ht="25.5" hidden="1" outlineLevel="4" x14ac:dyDescent="0.25">
      <c r="A233" s="7" t="s">
        <v>244</v>
      </c>
      <c r="B233" s="21"/>
      <c r="C233" s="21"/>
      <c r="D233" s="20">
        <f t="shared" si="9"/>
        <v>0</v>
      </c>
    </row>
    <row r="234" spans="1:4" ht="25.5" x14ac:dyDescent="0.25">
      <c r="A234" s="11" t="s">
        <v>127</v>
      </c>
      <c r="B234" s="26">
        <f>B235+B239</f>
        <v>143.1</v>
      </c>
      <c r="C234" s="26">
        <f>C235+C239</f>
        <v>80153.400000000009</v>
      </c>
      <c r="D234" s="25">
        <f t="shared" si="9"/>
        <v>-80010.3</v>
      </c>
    </row>
    <row r="235" spans="1:4" ht="38.25" outlineLevel="2" x14ac:dyDescent="0.25">
      <c r="A235" s="7" t="s">
        <v>128</v>
      </c>
      <c r="B235" s="21">
        <f t="shared" ref="B235:C235" si="12">B236</f>
        <v>143.1</v>
      </c>
      <c r="C235" s="21">
        <f t="shared" si="12"/>
        <v>1147.0999999999999</v>
      </c>
      <c r="D235" s="20">
        <f t="shared" si="9"/>
        <v>-1003.9999999999999</v>
      </c>
    </row>
    <row r="236" spans="1:4" outlineLevel="3" x14ac:dyDescent="0.25">
      <c r="A236" s="7" t="s">
        <v>56</v>
      </c>
      <c r="B236" s="21">
        <f>B237+B238</f>
        <v>143.1</v>
      </c>
      <c r="C236" s="21">
        <f>C237+C238</f>
        <v>1147.0999999999999</v>
      </c>
      <c r="D236" s="20">
        <f t="shared" si="9"/>
        <v>-1003.9999999999999</v>
      </c>
    </row>
    <row r="237" spans="1:4" ht="51" outlineLevel="4" x14ac:dyDescent="0.25">
      <c r="A237" s="7" t="s">
        <v>129</v>
      </c>
      <c r="B237" s="21">
        <v>143.1</v>
      </c>
      <c r="C237" s="21">
        <v>47.1</v>
      </c>
      <c r="D237" s="20">
        <f t="shared" si="9"/>
        <v>96</v>
      </c>
    </row>
    <row r="238" spans="1:4" ht="51" outlineLevel="4" x14ac:dyDescent="0.25">
      <c r="A238" s="7" t="s">
        <v>262</v>
      </c>
      <c r="B238" s="21">
        <v>0</v>
      </c>
      <c r="C238" s="21">
        <v>1100</v>
      </c>
      <c r="D238" s="20">
        <f t="shared" si="9"/>
        <v>-1100</v>
      </c>
    </row>
    <row r="239" spans="1:4" outlineLevel="4" x14ac:dyDescent="0.25">
      <c r="A239" s="7" t="s">
        <v>263</v>
      </c>
      <c r="B239" s="21">
        <f>B240</f>
        <v>0</v>
      </c>
      <c r="C239" s="21">
        <f>C240</f>
        <v>79006.3</v>
      </c>
      <c r="D239" s="20">
        <f t="shared" si="9"/>
        <v>-79006.3</v>
      </c>
    </row>
    <row r="240" spans="1:4" outlineLevel="4" x14ac:dyDescent="0.25">
      <c r="A240" s="7" t="s">
        <v>56</v>
      </c>
      <c r="B240" s="21">
        <f>B241</f>
        <v>0</v>
      </c>
      <c r="C240" s="21">
        <f>C241</f>
        <v>79006.3</v>
      </c>
      <c r="D240" s="20">
        <f t="shared" si="9"/>
        <v>-79006.3</v>
      </c>
    </row>
    <row r="241" spans="1:4" ht="51" outlineLevel="4" x14ac:dyDescent="0.25">
      <c r="A241" s="7" t="s">
        <v>262</v>
      </c>
      <c r="B241" s="21">
        <v>0</v>
      </c>
      <c r="C241" s="21">
        <v>79006.3</v>
      </c>
      <c r="D241" s="20">
        <f t="shared" si="9"/>
        <v>-79006.3</v>
      </c>
    </row>
    <row r="242" spans="1:4" ht="38.25" x14ac:dyDescent="0.25">
      <c r="A242" s="11" t="s">
        <v>130</v>
      </c>
      <c r="B242" s="26">
        <f>B243+B253</f>
        <v>520.29999999999995</v>
      </c>
      <c r="C242" s="26">
        <f>C243+C253</f>
        <v>209.10000000000002</v>
      </c>
      <c r="D242" s="25">
        <f t="shared" si="9"/>
        <v>311.19999999999993</v>
      </c>
    </row>
    <row r="243" spans="1:4" ht="55.15" customHeight="1" outlineLevel="1" x14ac:dyDescent="0.25">
      <c r="A243" s="10" t="s">
        <v>131</v>
      </c>
      <c r="B243" s="23">
        <f>B244</f>
        <v>202.6</v>
      </c>
      <c r="C243" s="23">
        <f>C244</f>
        <v>169.10000000000002</v>
      </c>
      <c r="D243" s="22">
        <f t="shared" si="9"/>
        <v>33.499999999999972</v>
      </c>
    </row>
    <row r="244" spans="1:4" ht="51" outlineLevel="2" x14ac:dyDescent="0.25">
      <c r="A244" s="7" t="s">
        <v>132</v>
      </c>
      <c r="B244" s="21">
        <f>B245+B247+B250</f>
        <v>202.6</v>
      </c>
      <c r="C244" s="21">
        <f>C245+C247+C250</f>
        <v>169.10000000000002</v>
      </c>
      <c r="D244" s="20">
        <f t="shared" si="9"/>
        <v>33.499999999999972</v>
      </c>
    </row>
    <row r="245" spans="1:4" outlineLevel="3" x14ac:dyDescent="0.25">
      <c r="A245" s="7" t="s">
        <v>56</v>
      </c>
      <c r="B245" s="21">
        <f>B246</f>
        <v>60.6</v>
      </c>
      <c r="C245" s="21">
        <f>C246</f>
        <v>63.8</v>
      </c>
      <c r="D245" s="20">
        <f t="shared" si="9"/>
        <v>-3.1999999999999957</v>
      </c>
    </row>
    <row r="246" spans="1:4" ht="38.25" outlineLevel="4" x14ac:dyDescent="0.25">
      <c r="A246" s="7" t="s">
        <v>133</v>
      </c>
      <c r="B246" s="21">
        <v>60.6</v>
      </c>
      <c r="C246" s="21">
        <v>63.8</v>
      </c>
      <c r="D246" s="20">
        <f t="shared" si="9"/>
        <v>-3.1999999999999957</v>
      </c>
    </row>
    <row r="247" spans="1:4" ht="25.5" outlineLevel="3" x14ac:dyDescent="0.25">
      <c r="A247" s="7" t="s">
        <v>4</v>
      </c>
      <c r="B247" s="21">
        <f>B248+B249</f>
        <v>88</v>
      </c>
      <c r="C247" s="21">
        <f>C248+C249</f>
        <v>35.1</v>
      </c>
      <c r="D247" s="20">
        <f t="shared" si="9"/>
        <v>52.9</v>
      </c>
    </row>
    <row r="248" spans="1:4" ht="38.25" outlineLevel="4" x14ac:dyDescent="0.25">
      <c r="A248" s="7" t="s">
        <v>133</v>
      </c>
      <c r="B248" s="21">
        <v>10</v>
      </c>
      <c r="C248" s="21">
        <v>1</v>
      </c>
      <c r="D248" s="20">
        <f t="shared" si="9"/>
        <v>9</v>
      </c>
    </row>
    <row r="249" spans="1:4" ht="66" customHeight="1" outlineLevel="4" x14ac:dyDescent="0.25">
      <c r="A249" s="7" t="s">
        <v>134</v>
      </c>
      <c r="B249" s="21">
        <v>78</v>
      </c>
      <c r="C249" s="21">
        <v>34.1</v>
      </c>
      <c r="D249" s="20">
        <f t="shared" si="9"/>
        <v>43.9</v>
      </c>
    </row>
    <row r="250" spans="1:4" ht="38.25" outlineLevel="3" x14ac:dyDescent="0.25">
      <c r="A250" s="7" t="s">
        <v>68</v>
      </c>
      <c r="B250" s="21">
        <f>B251+B252</f>
        <v>54</v>
      </c>
      <c r="C250" s="21">
        <f>C251+C252</f>
        <v>70.2</v>
      </c>
      <c r="D250" s="20">
        <f t="shared" si="9"/>
        <v>-16.200000000000003</v>
      </c>
    </row>
    <row r="251" spans="1:4" ht="38.25" outlineLevel="4" x14ac:dyDescent="0.25">
      <c r="A251" s="7" t="s">
        <v>133</v>
      </c>
      <c r="B251" s="21">
        <v>29</v>
      </c>
      <c r="C251" s="21">
        <v>45.2</v>
      </c>
      <c r="D251" s="20">
        <f t="shared" si="9"/>
        <v>-16.200000000000003</v>
      </c>
    </row>
    <row r="252" spans="1:4" ht="66" customHeight="1" outlineLevel="4" x14ac:dyDescent="0.25">
      <c r="A252" s="7" t="s">
        <v>134</v>
      </c>
      <c r="B252" s="21">
        <v>25</v>
      </c>
      <c r="C252" s="21">
        <v>25</v>
      </c>
      <c r="D252" s="20">
        <f t="shared" si="9"/>
        <v>0</v>
      </c>
    </row>
    <row r="253" spans="1:4" ht="27" outlineLevel="1" x14ac:dyDescent="0.25">
      <c r="A253" s="10" t="s">
        <v>135</v>
      </c>
      <c r="B253" s="23">
        <f>B254</f>
        <v>317.7</v>
      </c>
      <c r="C253" s="23">
        <f>C254</f>
        <v>40</v>
      </c>
      <c r="D253" s="22">
        <f t="shared" si="9"/>
        <v>277.7</v>
      </c>
    </row>
    <row r="254" spans="1:4" ht="38.25" outlineLevel="2" x14ac:dyDescent="0.25">
      <c r="A254" s="7" t="s">
        <v>136</v>
      </c>
      <c r="B254" s="21">
        <f>B255+B257</f>
        <v>317.7</v>
      </c>
      <c r="C254" s="21">
        <f>C255+C257</f>
        <v>40</v>
      </c>
      <c r="D254" s="20">
        <f t="shared" si="9"/>
        <v>277.7</v>
      </c>
    </row>
    <row r="255" spans="1:4" ht="25.5" outlineLevel="3" x14ac:dyDescent="0.25">
      <c r="A255" s="7" t="s">
        <v>4</v>
      </c>
      <c r="B255" s="21">
        <f>B256</f>
        <v>231.6</v>
      </c>
      <c r="C255" s="21">
        <f>C256</f>
        <v>0</v>
      </c>
      <c r="D255" s="20">
        <f t="shared" ref="D255:D303" si="13">B255-C255</f>
        <v>231.6</v>
      </c>
    </row>
    <row r="256" spans="1:4" ht="63.75" outlineLevel="4" x14ac:dyDescent="0.25">
      <c r="A256" s="7" t="s">
        <v>137</v>
      </c>
      <c r="B256" s="21">
        <v>231.6</v>
      </c>
      <c r="C256" s="21">
        <v>0</v>
      </c>
      <c r="D256" s="20">
        <f t="shared" si="13"/>
        <v>231.6</v>
      </c>
    </row>
    <row r="257" spans="1:4" ht="38.25" outlineLevel="3" x14ac:dyDescent="0.25">
      <c r="A257" s="7" t="s">
        <v>68</v>
      </c>
      <c r="B257" s="21">
        <f>B258</f>
        <v>86.1</v>
      </c>
      <c r="C257" s="21">
        <f>C258</f>
        <v>40</v>
      </c>
      <c r="D257" s="20">
        <f t="shared" si="13"/>
        <v>46.099999999999994</v>
      </c>
    </row>
    <row r="258" spans="1:4" ht="63.75" outlineLevel="4" x14ac:dyDescent="0.25">
      <c r="A258" s="7" t="s">
        <v>137</v>
      </c>
      <c r="B258" s="21">
        <v>86.1</v>
      </c>
      <c r="C258" s="21">
        <v>40</v>
      </c>
      <c r="D258" s="20">
        <f t="shared" si="13"/>
        <v>46.099999999999994</v>
      </c>
    </row>
    <row r="259" spans="1:4" ht="25.5" x14ac:dyDescent="0.25">
      <c r="A259" s="11" t="s">
        <v>138</v>
      </c>
      <c r="B259" s="26">
        <f>B260+B320+B283</f>
        <v>166162.90000000002</v>
      </c>
      <c r="C259" s="26">
        <f>C260+C320+C283</f>
        <v>155875.9</v>
      </c>
      <c r="D259" s="25">
        <f t="shared" si="13"/>
        <v>10287.000000000029</v>
      </c>
    </row>
    <row r="260" spans="1:4" ht="54" outlineLevel="1" x14ac:dyDescent="0.25">
      <c r="A260" s="10" t="s">
        <v>139</v>
      </c>
      <c r="B260" s="23">
        <f>B261</f>
        <v>64092.3</v>
      </c>
      <c r="C260" s="23">
        <f>C261</f>
        <v>62448.6</v>
      </c>
      <c r="D260" s="22">
        <f t="shared" si="13"/>
        <v>1643.7000000000044</v>
      </c>
    </row>
    <row r="261" spans="1:4" ht="51" outlineLevel="2" x14ac:dyDescent="0.25">
      <c r="A261" s="7" t="s">
        <v>140</v>
      </c>
      <c r="B261" s="21">
        <f>B262</f>
        <v>64092.3</v>
      </c>
      <c r="C261" s="21">
        <f>C262</f>
        <v>62448.6</v>
      </c>
      <c r="D261" s="20">
        <f t="shared" si="13"/>
        <v>1643.7000000000044</v>
      </c>
    </row>
    <row r="262" spans="1:4" outlineLevel="3" x14ac:dyDescent="0.25">
      <c r="A262" s="7" t="s">
        <v>56</v>
      </c>
      <c r="B262" s="21">
        <f>SUM(B263:B282)</f>
        <v>64092.3</v>
      </c>
      <c r="C262" s="21">
        <f>SUM(C263:C281)</f>
        <v>62448.6</v>
      </c>
      <c r="D262" s="20">
        <f t="shared" si="13"/>
        <v>1643.7000000000044</v>
      </c>
    </row>
    <row r="263" spans="1:4" ht="25.5" outlineLevel="4" x14ac:dyDescent="0.25">
      <c r="A263" s="7" t="s">
        <v>141</v>
      </c>
      <c r="B263" s="21">
        <v>2648.8</v>
      </c>
      <c r="C263" s="21">
        <v>2447.3000000000002</v>
      </c>
      <c r="D263" s="20">
        <f t="shared" si="13"/>
        <v>201.5</v>
      </c>
    </row>
    <row r="264" spans="1:4" ht="25.5" outlineLevel="4" x14ac:dyDescent="0.25">
      <c r="A264" s="7" t="s">
        <v>264</v>
      </c>
      <c r="B264" s="21"/>
      <c r="C264" s="21">
        <v>29.8</v>
      </c>
      <c r="D264" s="20"/>
    </row>
    <row r="265" spans="1:4" ht="25.5" outlineLevel="4" x14ac:dyDescent="0.25">
      <c r="A265" s="7" t="s">
        <v>142</v>
      </c>
      <c r="B265" s="21">
        <v>52709.7</v>
      </c>
      <c r="C265" s="21">
        <v>52135.8</v>
      </c>
      <c r="D265" s="20">
        <f t="shared" si="13"/>
        <v>573.89999999999418</v>
      </c>
    </row>
    <row r="266" spans="1:4" ht="25.5" outlineLevel="4" x14ac:dyDescent="0.25">
      <c r="A266" s="7" t="s">
        <v>143</v>
      </c>
      <c r="B266" s="21">
        <v>0.8</v>
      </c>
      <c r="C266" s="21">
        <v>4.7</v>
      </c>
      <c r="D266" s="20">
        <f t="shared" si="13"/>
        <v>-3.9000000000000004</v>
      </c>
    </row>
    <row r="267" spans="1:4" ht="38.25" outlineLevel="4" x14ac:dyDescent="0.25">
      <c r="A267" s="7" t="s">
        <v>144</v>
      </c>
      <c r="B267" s="21">
        <v>408.8</v>
      </c>
      <c r="C267" s="21">
        <v>354.1</v>
      </c>
      <c r="D267" s="20">
        <f t="shared" si="13"/>
        <v>54.699999999999989</v>
      </c>
    </row>
    <row r="268" spans="1:4" ht="63.75" outlineLevel="4" x14ac:dyDescent="0.25">
      <c r="A268" s="7" t="s">
        <v>27</v>
      </c>
      <c r="B268" s="21">
        <v>153.4</v>
      </c>
      <c r="C268" s="21">
        <v>241.7</v>
      </c>
      <c r="D268" s="20">
        <f t="shared" si="13"/>
        <v>-88.299999999999983</v>
      </c>
    </row>
    <row r="269" spans="1:4" ht="76.5" outlineLevel="4" x14ac:dyDescent="0.25">
      <c r="A269" s="7" t="s">
        <v>286</v>
      </c>
      <c r="B269" s="21">
        <v>18.399999999999999</v>
      </c>
      <c r="C269" s="21">
        <v>0</v>
      </c>
      <c r="D269" s="20">
        <f t="shared" si="13"/>
        <v>18.399999999999999</v>
      </c>
    </row>
    <row r="270" spans="1:4" ht="25.5" outlineLevel="4" x14ac:dyDescent="0.25">
      <c r="A270" s="7" t="s">
        <v>145</v>
      </c>
      <c r="B270" s="21">
        <v>931.6</v>
      </c>
      <c r="C270" s="21">
        <v>1253.3</v>
      </c>
      <c r="D270" s="20">
        <f t="shared" si="13"/>
        <v>-321.69999999999993</v>
      </c>
    </row>
    <row r="271" spans="1:4" ht="38.25" outlineLevel="4" x14ac:dyDescent="0.25">
      <c r="A271" s="7" t="s">
        <v>146</v>
      </c>
      <c r="B271" s="21">
        <v>834.7</v>
      </c>
      <c r="C271" s="21">
        <v>41.5</v>
      </c>
      <c r="D271" s="20">
        <f t="shared" si="13"/>
        <v>793.2</v>
      </c>
    </row>
    <row r="272" spans="1:4" ht="25.5" outlineLevel="4" x14ac:dyDescent="0.25">
      <c r="A272" s="7" t="s">
        <v>147</v>
      </c>
      <c r="B272" s="21">
        <v>79.2</v>
      </c>
      <c r="C272" s="21">
        <v>80.599999999999994</v>
      </c>
      <c r="D272" s="20">
        <f t="shared" si="13"/>
        <v>-1.3999999999999915</v>
      </c>
    </row>
    <row r="273" spans="1:4" ht="51" outlineLevel="4" x14ac:dyDescent="0.25">
      <c r="A273" s="7" t="s">
        <v>265</v>
      </c>
      <c r="B273" s="21">
        <v>0</v>
      </c>
      <c r="C273" s="21">
        <v>160</v>
      </c>
      <c r="D273" s="20">
        <f t="shared" si="13"/>
        <v>-160</v>
      </c>
    </row>
    <row r="274" spans="1:4" ht="38.25" outlineLevel="4" x14ac:dyDescent="0.25">
      <c r="A274" s="7" t="s">
        <v>266</v>
      </c>
      <c r="B274" s="21">
        <v>98.5</v>
      </c>
      <c r="C274" s="21">
        <v>98.5</v>
      </c>
      <c r="D274" s="20">
        <f t="shared" si="13"/>
        <v>0</v>
      </c>
    </row>
    <row r="275" spans="1:4" ht="51" outlineLevel="4" x14ac:dyDescent="0.25">
      <c r="A275" s="7" t="s">
        <v>148</v>
      </c>
      <c r="B275" s="21">
        <v>0</v>
      </c>
      <c r="C275" s="21">
        <v>126.4</v>
      </c>
      <c r="D275" s="20">
        <f t="shared" si="13"/>
        <v>-126.4</v>
      </c>
    </row>
    <row r="276" spans="1:4" ht="102" outlineLevel="4" x14ac:dyDescent="0.25">
      <c r="A276" s="7" t="s">
        <v>149</v>
      </c>
      <c r="B276" s="21">
        <v>1204.8</v>
      </c>
      <c r="C276" s="21">
        <v>1009.3</v>
      </c>
      <c r="D276" s="20">
        <f t="shared" si="13"/>
        <v>195.5</v>
      </c>
    </row>
    <row r="277" spans="1:4" ht="92.45" customHeight="1" outlineLevel="4" x14ac:dyDescent="0.25">
      <c r="A277" s="7" t="s">
        <v>150</v>
      </c>
      <c r="B277" s="21">
        <v>18.399999999999999</v>
      </c>
      <c r="C277" s="21">
        <v>18.399999999999999</v>
      </c>
      <c r="D277" s="20">
        <f t="shared" si="13"/>
        <v>0</v>
      </c>
    </row>
    <row r="278" spans="1:4" ht="102" outlineLevel="4" x14ac:dyDescent="0.25">
      <c r="A278" s="7" t="s">
        <v>151</v>
      </c>
      <c r="B278" s="21">
        <v>3030.7</v>
      </c>
      <c r="C278" s="21">
        <v>2466.5</v>
      </c>
      <c r="D278" s="20">
        <f t="shared" si="13"/>
        <v>564.19999999999982</v>
      </c>
    </row>
    <row r="279" spans="1:4" ht="102" outlineLevel="4" x14ac:dyDescent="0.25">
      <c r="A279" s="7" t="s">
        <v>152</v>
      </c>
      <c r="B279" s="21">
        <v>396.7</v>
      </c>
      <c r="C279" s="21">
        <v>398.9</v>
      </c>
      <c r="D279" s="20">
        <f t="shared" si="13"/>
        <v>-2.1999999999999886</v>
      </c>
    </row>
    <row r="280" spans="1:4" ht="38.25" outlineLevel="4" x14ac:dyDescent="0.25">
      <c r="A280" s="7" t="s">
        <v>153</v>
      </c>
      <c r="B280" s="21">
        <v>492.1</v>
      </c>
      <c r="C280" s="21">
        <v>628.1</v>
      </c>
      <c r="D280" s="20">
        <f t="shared" si="13"/>
        <v>-136</v>
      </c>
    </row>
    <row r="281" spans="1:4" ht="51" outlineLevel="4" x14ac:dyDescent="0.25">
      <c r="A281" s="7" t="s">
        <v>154</v>
      </c>
      <c r="B281" s="21">
        <v>1040.9000000000001</v>
      </c>
      <c r="C281" s="21">
        <v>953.7</v>
      </c>
      <c r="D281" s="20">
        <f t="shared" si="13"/>
        <v>87.200000000000045</v>
      </c>
    </row>
    <row r="282" spans="1:4" ht="76.5" outlineLevel="4" x14ac:dyDescent="0.25">
      <c r="A282" s="7" t="s">
        <v>300</v>
      </c>
      <c r="B282" s="21">
        <v>24.8</v>
      </c>
      <c r="C282" s="21">
        <v>0</v>
      </c>
      <c r="D282" s="20">
        <f t="shared" si="13"/>
        <v>24.8</v>
      </c>
    </row>
    <row r="283" spans="1:4" ht="67.5" outlineLevel="1" x14ac:dyDescent="0.25">
      <c r="A283" s="10" t="s">
        <v>155</v>
      </c>
      <c r="B283" s="23">
        <f>B284+B288+B292+B297+B300+B314+B307</f>
        <v>101993.70000000001</v>
      </c>
      <c r="C283" s="23">
        <f>C284+C288+C292+C297+C300+C314+C307</f>
        <v>93336.9</v>
      </c>
      <c r="D283" s="22">
        <f t="shared" si="13"/>
        <v>8656.8000000000175</v>
      </c>
    </row>
    <row r="284" spans="1:4" ht="25.5" outlineLevel="2" x14ac:dyDescent="0.25">
      <c r="A284" s="7" t="s">
        <v>156</v>
      </c>
      <c r="B284" s="21">
        <f>B285</f>
        <v>1547.2</v>
      </c>
      <c r="C284" s="21">
        <f>C285</f>
        <v>2025.2</v>
      </c>
      <c r="D284" s="20">
        <f t="shared" si="13"/>
        <v>-478</v>
      </c>
    </row>
    <row r="285" spans="1:4" outlineLevel="3" x14ac:dyDescent="0.25">
      <c r="A285" s="7" t="s">
        <v>56</v>
      </c>
      <c r="B285" s="21">
        <f>B286+B287</f>
        <v>1547.2</v>
      </c>
      <c r="C285" s="21">
        <f>C286+C287</f>
        <v>2025.2</v>
      </c>
      <c r="D285" s="20">
        <f t="shared" si="13"/>
        <v>-478</v>
      </c>
    </row>
    <row r="286" spans="1:4" ht="63.75" outlineLevel="4" x14ac:dyDescent="0.25">
      <c r="A286" s="7" t="s">
        <v>27</v>
      </c>
      <c r="B286" s="21">
        <v>0</v>
      </c>
      <c r="C286" s="21">
        <v>40</v>
      </c>
      <c r="D286" s="20">
        <f t="shared" si="13"/>
        <v>-40</v>
      </c>
    </row>
    <row r="287" spans="1:4" ht="38.25" outlineLevel="4" x14ac:dyDescent="0.25">
      <c r="A287" s="7" t="s">
        <v>157</v>
      </c>
      <c r="B287" s="21">
        <v>1547.2</v>
      </c>
      <c r="C287" s="21">
        <v>1985.2</v>
      </c>
      <c r="D287" s="20">
        <f t="shared" si="13"/>
        <v>-438</v>
      </c>
    </row>
    <row r="288" spans="1:4" ht="38.25" outlineLevel="2" x14ac:dyDescent="0.25">
      <c r="A288" s="7" t="s">
        <v>158</v>
      </c>
      <c r="B288" s="21">
        <f>B289</f>
        <v>2311.1</v>
      </c>
      <c r="C288" s="21">
        <f>C289</f>
        <v>2872.4</v>
      </c>
      <c r="D288" s="20">
        <f t="shared" si="13"/>
        <v>-561.30000000000018</v>
      </c>
    </row>
    <row r="289" spans="1:4" outlineLevel="3" x14ac:dyDescent="0.25">
      <c r="A289" s="7" t="s">
        <v>56</v>
      </c>
      <c r="B289" s="21">
        <f>B290+B291</f>
        <v>2311.1</v>
      </c>
      <c r="C289" s="21">
        <f>C290+C291</f>
        <v>2872.4</v>
      </c>
      <c r="D289" s="20">
        <f t="shared" si="13"/>
        <v>-561.30000000000018</v>
      </c>
    </row>
    <row r="290" spans="1:4" ht="25.5" outlineLevel="4" x14ac:dyDescent="0.25">
      <c r="A290" s="7" t="s">
        <v>159</v>
      </c>
      <c r="B290" s="21">
        <v>2179.6</v>
      </c>
      <c r="C290" s="21">
        <v>2755.3</v>
      </c>
      <c r="D290" s="20">
        <f t="shared" si="13"/>
        <v>-575.70000000000027</v>
      </c>
    </row>
    <row r="291" spans="1:4" ht="89.25" outlineLevel="4" x14ac:dyDescent="0.25">
      <c r="A291" s="7" t="s">
        <v>31</v>
      </c>
      <c r="B291" s="21">
        <v>131.5</v>
      </c>
      <c r="C291" s="21">
        <v>117.1</v>
      </c>
      <c r="D291" s="20">
        <f t="shared" si="13"/>
        <v>14.400000000000006</v>
      </c>
    </row>
    <row r="292" spans="1:4" ht="25.5" outlineLevel="2" x14ac:dyDescent="0.25">
      <c r="A292" s="7" t="s">
        <v>160</v>
      </c>
      <c r="B292" s="21">
        <f>B293</f>
        <v>8511.1</v>
      </c>
      <c r="C292" s="21">
        <f>C293</f>
        <v>6121.2</v>
      </c>
      <c r="D292" s="20">
        <f t="shared" si="13"/>
        <v>2389.9000000000005</v>
      </c>
    </row>
    <row r="293" spans="1:4" outlineLevel="3" x14ac:dyDescent="0.25">
      <c r="A293" s="7" t="s">
        <v>56</v>
      </c>
      <c r="B293" s="21">
        <f>B294+B296+B295</f>
        <v>8511.1</v>
      </c>
      <c r="C293" s="21">
        <f>C294+C296</f>
        <v>6121.2</v>
      </c>
      <c r="D293" s="20">
        <f t="shared" si="13"/>
        <v>2389.9000000000005</v>
      </c>
    </row>
    <row r="294" spans="1:4" ht="63.75" outlineLevel="4" x14ac:dyDescent="0.25">
      <c r="A294" s="7" t="s">
        <v>27</v>
      </c>
      <c r="B294" s="21">
        <v>0</v>
      </c>
      <c r="C294" s="21">
        <v>80</v>
      </c>
      <c r="D294" s="20">
        <f t="shared" si="13"/>
        <v>-80</v>
      </c>
    </row>
    <row r="295" spans="1:4" ht="63.75" outlineLevel="4" x14ac:dyDescent="0.25">
      <c r="A295" s="7" t="s">
        <v>301</v>
      </c>
      <c r="B295" s="21">
        <v>924.3</v>
      </c>
      <c r="C295" s="21">
        <v>0</v>
      </c>
      <c r="D295" s="20">
        <f t="shared" si="13"/>
        <v>924.3</v>
      </c>
    </row>
    <row r="296" spans="1:4" ht="25.5" outlineLevel="4" x14ac:dyDescent="0.25">
      <c r="A296" s="7" t="s">
        <v>161</v>
      </c>
      <c r="B296" s="21">
        <v>7586.8</v>
      </c>
      <c r="C296" s="21">
        <v>6041.2</v>
      </c>
      <c r="D296" s="20">
        <f t="shared" si="13"/>
        <v>1545.6000000000004</v>
      </c>
    </row>
    <row r="297" spans="1:4" ht="51" outlineLevel="2" x14ac:dyDescent="0.25">
      <c r="A297" s="7" t="s">
        <v>162</v>
      </c>
      <c r="B297" s="21">
        <f>B298</f>
        <v>2520</v>
      </c>
      <c r="C297" s="21">
        <f>C298</f>
        <v>2500</v>
      </c>
      <c r="D297" s="20">
        <f t="shared" si="13"/>
        <v>20</v>
      </c>
    </row>
    <row r="298" spans="1:4" outlineLevel="3" x14ac:dyDescent="0.25">
      <c r="A298" s="7" t="s">
        <v>56</v>
      </c>
      <c r="B298" s="21">
        <f>B299</f>
        <v>2520</v>
      </c>
      <c r="C298" s="21">
        <f>C299</f>
        <v>2500</v>
      </c>
      <c r="D298" s="20">
        <f t="shared" si="13"/>
        <v>20</v>
      </c>
    </row>
    <row r="299" spans="1:4" ht="25.5" outlineLevel="4" x14ac:dyDescent="0.25">
      <c r="A299" s="7" t="s">
        <v>163</v>
      </c>
      <c r="B299" s="21">
        <v>2520</v>
      </c>
      <c r="C299" s="21">
        <v>2500</v>
      </c>
      <c r="D299" s="20">
        <f t="shared" si="13"/>
        <v>20</v>
      </c>
    </row>
    <row r="300" spans="1:4" ht="25.5" outlineLevel="2" x14ac:dyDescent="0.25">
      <c r="A300" s="7" t="s">
        <v>164</v>
      </c>
      <c r="B300" s="21">
        <f>B301</f>
        <v>31965.9</v>
      </c>
      <c r="C300" s="21">
        <f>C301</f>
        <v>29803.5</v>
      </c>
      <c r="D300" s="20">
        <f t="shared" si="13"/>
        <v>2162.4000000000015</v>
      </c>
    </row>
    <row r="301" spans="1:4" outlineLevel="3" x14ac:dyDescent="0.25">
      <c r="A301" s="7" t="s">
        <v>56</v>
      </c>
      <c r="B301" s="21">
        <f>SUM(B302:B306)</f>
        <v>31965.9</v>
      </c>
      <c r="C301" s="21">
        <f>SUM(C302:C306)</f>
        <v>29803.5</v>
      </c>
      <c r="D301" s="20">
        <f t="shared" si="13"/>
        <v>2162.4000000000015</v>
      </c>
    </row>
    <row r="302" spans="1:4" ht="63.75" outlineLevel="4" x14ac:dyDescent="0.25">
      <c r="A302" s="7" t="s">
        <v>27</v>
      </c>
      <c r="B302" s="21">
        <v>850</v>
      </c>
      <c r="C302" s="21">
        <v>450</v>
      </c>
      <c r="D302" s="20">
        <f t="shared" si="13"/>
        <v>400</v>
      </c>
    </row>
    <row r="303" spans="1:4" ht="38.25" outlineLevel="4" x14ac:dyDescent="0.25">
      <c r="A303" s="7" t="s">
        <v>165</v>
      </c>
      <c r="B303" s="21">
        <v>30816.1</v>
      </c>
      <c r="C303" s="21">
        <v>29076.3</v>
      </c>
      <c r="D303" s="20">
        <f t="shared" si="13"/>
        <v>1739.7999999999993</v>
      </c>
    </row>
    <row r="304" spans="1:4" ht="76.5" outlineLevel="4" x14ac:dyDescent="0.25">
      <c r="A304" s="7" t="s">
        <v>166</v>
      </c>
      <c r="B304" s="21">
        <v>44.4</v>
      </c>
      <c r="C304" s="21">
        <v>36</v>
      </c>
      <c r="D304" s="20">
        <f t="shared" ref="D304:D374" si="14">B304-C304</f>
        <v>8.3999999999999986</v>
      </c>
    </row>
    <row r="305" spans="1:4" ht="114.75" outlineLevel="4" x14ac:dyDescent="0.25">
      <c r="A305" s="7" t="s">
        <v>60</v>
      </c>
      <c r="B305" s="21">
        <v>91.5</v>
      </c>
      <c r="C305" s="21">
        <v>97.5</v>
      </c>
      <c r="D305" s="20">
        <f t="shared" si="14"/>
        <v>-6</v>
      </c>
    </row>
    <row r="306" spans="1:4" ht="89.25" outlineLevel="4" x14ac:dyDescent="0.25">
      <c r="A306" s="7" t="s">
        <v>31</v>
      </c>
      <c r="B306" s="21">
        <v>163.9</v>
      </c>
      <c r="C306" s="21">
        <v>143.69999999999999</v>
      </c>
      <c r="D306" s="20">
        <f t="shared" si="14"/>
        <v>20.200000000000017</v>
      </c>
    </row>
    <row r="307" spans="1:4" ht="51" outlineLevel="4" x14ac:dyDescent="0.25">
      <c r="A307" s="7" t="s">
        <v>302</v>
      </c>
      <c r="B307" s="21">
        <f>B308</f>
        <v>46224.700000000004</v>
      </c>
      <c r="C307" s="21">
        <f>C308</f>
        <v>41623</v>
      </c>
      <c r="D307" s="20">
        <f t="shared" si="14"/>
        <v>4601.7000000000044</v>
      </c>
    </row>
    <row r="308" spans="1:4" outlineLevel="3" x14ac:dyDescent="0.25">
      <c r="A308" s="7" t="s">
        <v>56</v>
      </c>
      <c r="B308" s="21">
        <f>SUM(B309:B313)</f>
        <v>46224.700000000004</v>
      </c>
      <c r="C308" s="21">
        <f>SUM(C309:C313)</f>
        <v>41623</v>
      </c>
      <c r="D308" s="20">
        <f t="shared" si="14"/>
        <v>4601.7000000000044</v>
      </c>
    </row>
    <row r="309" spans="1:4" ht="63.75" outlineLevel="4" x14ac:dyDescent="0.25">
      <c r="A309" s="7" t="s">
        <v>27</v>
      </c>
      <c r="B309" s="21">
        <v>187.8</v>
      </c>
      <c r="C309" s="21">
        <v>233.9</v>
      </c>
      <c r="D309" s="20">
        <f t="shared" si="14"/>
        <v>-46.099999999999994</v>
      </c>
    </row>
    <row r="310" spans="1:4" ht="38.25" outlineLevel="4" x14ac:dyDescent="0.25">
      <c r="A310" s="7" t="s">
        <v>167</v>
      </c>
      <c r="B310" s="21">
        <v>44469.5</v>
      </c>
      <c r="C310" s="21">
        <v>33902.199999999997</v>
      </c>
      <c r="D310" s="20">
        <f t="shared" si="14"/>
        <v>10567.300000000003</v>
      </c>
    </row>
    <row r="311" spans="1:4" ht="25.5" outlineLevel="4" x14ac:dyDescent="0.25">
      <c r="A311" s="7" t="s">
        <v>145</v>
      </c>
      <c r="B311" s="21">
        <v>780.4</v>
      </c>
      <c r="C311" s="21">
        <v>292</v>
      </c>
      <c r="D311" s="20">
        <f t="shared" si="14"/>
        <v>488.4</v>
      </c>
    </row>
    <row r="312" spans="1:4" ht="38.25" outlineLevel="4" x14ac:dyDescent="0.25">
      <c r="A312" s="7" t="s">
        <v>303</v>
      </c>
      <c r="B312" s="21">
        <v>787</v>
      </c>
      <c r="C312" s="21">
        <v>0</v>
      </c>
      <c r="D312" s="20">
        <f t="shared" si="14"/>
        <v>787</v>
      </c>
    </row>
    <row r="313" spans="1:4" ht="38.25" outlineLevel="4" x14ac:dyDescent="0.25">
      <c r="A313" s="7" t="s">
        <v>267</v>
      </c>
      <c r="B313" s="21">
        <v>0</v>
      </c>
      <c r="C313" s="21">
        <v>7194.9</v>
      </c>
      <c r="D313" s="20">
        <f t="shared" si="14"/>
        <v>-7194.9</v>
      </c>
    </row>
    <row r="314" spans="1:4" ht="39.6" customHeight="1" outlineLevel="2" x14ac:dyDescent="0.25">
      <c r="A314" s="7" t="s">
        <v>169</v>
      </c>
      <c r="B314" s="21">
        <f>B315</f>
        <v>8913.7000000000007</v>
      </c>
      <c r="C314" s="21">
        <f>C315</f>
        <v>8391.6</v>
      </c>
      <c r="D314" s="20">
        <f t="shared" si="14"/>
        <v>522.10000000000036</v>
      </c>
    </row>
    <row r="315" spans="1:4" outlineLevel="3" x14ac:dyDescent="0.25">
      <c r="A315" s="7" t="s">
        <v>56</v>
      </c>
      <c r="B315" s="21">
        <f>SUM(B316:B319)</f>
        <v>8913.7000000000007</v>
      </c>
      <c r="C315" s="21">
        <f>SUM(C316:C319)</f>
        <v>8391.6</v>
      </c>
      <c r="D315" s="20">
        <f t="shared" si="14"/>
        <v>522.10000000000036</v>
      </c>
    </row>
    <row r="316" spans="1:4" ht="63.75" outlineLevel="4" x14ac:dyDescent="0.25">
      <c r="A316" s="7" t="s">
        <v>27</v>
      </c>
      <c r="B316" s="21">
        <v>18.399999999999999</v>
      </c>
      <c r="C316" s="21">
        <v>0</v>
      </c>
      <c r="D316" s="20">
        <f t="shared" si="14"/>
        <v>18.399999999999999</v>
      </c>
    </row>
    <row r="317" spans="1:4" ht="63.75" outlineLevel="4" x14ac:dyDescent="0.25">
      <c r="A317" s="7" t="s">
        <v>170</v>
      </c>
      <c r="B317" s="21">
        <v>19</v>
      </c>
      <c r="C317" s="21">
        <v>27.5</v>
      </c>
      <c r="D317" s="20">
        <f t="shared" si="14"/>
        <v>-8.5</v>
      </c>
    </row>
    <row r="318" spans="1:4" ht="26.45" customHeight="1" outlineLevel="4" x14ac:dyDescent="0.25">
      <c r="A318" s="7" t="s">
        <v>171</v>
      </c>
      <c r="B318" s="21">
        <v>5508.1</v>
      </c>
      <c r="C318" s="21">
        <v>5998.2</v>
      </c>
      <c r="D318" s="20">
        <f t="shared" si="14"/>
        <v>-490.09999999999945</v>
      </c>
    </row>
    <row r="319" spans="1:4" ht="38.25" outlineLevel="4" x14ac:dyDescent="0.25">
      <c r="A319" s="7" t="s">
        <v>172</v>
      </c>
      <c r="B319" s="21">
        <v>3368.2</v>
      </c>
      <c r="C319" s="21">
        <v>2365.9</v>
      </c>
      <c r="D319" s="20">
        <f t="shared" si="14"/>
        <v>1002.2999999999997</v>
      </c>
    </row>
    <row r="320" spans="1:4" ht="40.5" outlineLevel="1" x14ac:dyDescent="0.25">
      <c r="A320" s="10" t="s">
        <v>173</v>
      </c>
      <c r="B320" s="23">
        <f t="shared" ref="B320:C322" si="15">B321</f>
        <v>76.900000000000006</v>
      </c>
      <c r="C320" s="23">
        <f t="shared" si="15"/>
        <v>90.4</v>
      </c>
      <c r="D320" s="22">
        <f t="shared" si="14"/>
        <v>-13.5</v>
      </c>
    </row>
    <row r="321" spans="1:4" ht="38.25" outlineLevel="2" x14ac:dyDescent="0.25">
      <c r="A321" s="7" t="s">
        <v>174</v>
      </c>
      <c r="B321" s="21">
        <f t="shared" si="15"/>
        <v>76.900000000000006</v>
      </c>
      <c r="C321" s="21">
        <f t="shared" si="15"/>
        <v>90.4</v>
      </c>
      <c r="D321" s="20">
        <f t="shared" si="14"/>
        <v>-13.5</v>
      </c>
    </row>
    <row r="322" spans="1:4" outlineLevel="3" x14ac:dyDescent="0.25">
      <c r="A322" s="7" t="s">
        <v>56</v>
      </c>
      <c r="B322" s="21">
        <f t="shared" si="15"/>
        <v>76.900000000000006</v>
      </c>
      <c r="C322" s="21">
        <f t="shared" si="15"/>
        <v>90.4</v>
      </c>
      <c r="D322" s="20">
        <f t="shared" si="14"/>
        <v>-13.5</v>
      </c>
    </row>
    <row r="323" spans="1:4" ht="38.25" outlineLevel="4" x14ac:dyDescent="0.25">
      <c r="A323" s="7" t="s">
        <v>175</v>
      </c>
      <c r="B323" s="21">
        <v>76.900000000000006</v>
      </c>
      <c r="C323" s="21">
        <v>90.4</v>
      </c>
      <c r="D323" s="20">
        <f t="shared" si="14"/>
        <v>-13.5</v>
      </c>
    </row>
    <row r="324" spans="1:4" ht="25.5" x14ac:dyDescent="0.25">
      <c r="A324" s="11" t="s">
        <v>176</v>
      </c>
      <c r="B324" s="26">
        <f>B325+B333</f>
        <v>6136.1</v>
      </c>
      <c r="C324" s="26">
        <f>C325+C333</f>
        <v>1614.8</v>
      </c>
      <c r="D324" s="25">
        <f t="shared" si="14"/>
        <v>4521.3</v>
      </c>
    </row>
    <row r="325" spans="1:4" ht="38.25" outlineLevel="2" x14ac:dyDescent="0.25">
      <c r="A325" s="7" t="s">
        <v>177</v>
      </c>
      <c r="B325" s="21">
        <f>B326+B329+B331</f>
        <v>1616</v>
      </c>
      <c r="C325" s="21">
        <f>C326+C329+C331</f>
        <v>1263.5</v>
      </c>
      <c r="D325" s="20">
        <f t="shared" si="14"/>
        <v>352.5</v>
      </c>
    </row>
    <row r="326" spans="1:4" outlineLevel="3" x14ac:dyDescent="0.25">
      <c r="A326" s="7" t="s">
        <v>56</v>
      </c>
      <c r="B326" s="21">
        <f>SUM(B327:B328)</f>
        <v>192</v>
      </c>
      <c r="C326" s="21">
        <f>SUM(C327:C328)</f>
        <v>30</v>
      </c>
      <c r="D326" s="20">
        <f t="shared" si="14"/>
        <v>162</v>
      </c>
    </row>
    <row r="327" spans="1:4" ht="38.25" outlineLevel="4" x14ac:dyDescent="0.25">
      <c r="A327" s="7" t="s">
        <v>178</v>
      </c>
      <c r="B327" s="21">
        <v>162</v>
      </c>
      <c r="C327" s="21">
        <v>0</v>
      </c>
      <c r="D327" s="20">
        <f t="shared" si="14"/>
        <v>162</v>
      </c>
    </row>
    <row r="328" spans="1:4" ht="38.25" outlineLevel="4" x14ac:dyDescent="0.25">
      <c r="A328" s="7" t="s">
        <v>180</v>
      </c>
      <c r="B328" s="21">
        <v>30</v>
      </c>
      <c r="C328" s="21">
        <v>30</v>
      </c>
      <c r="D328" s="20">
        <f t="shared" si="14"/>
        <v>0</v>
      </c>
    </row>
    <row r="329" spans="1:4" ht="25.5" outlineLevel="3" x14ac:dyDescent="0.25">
      <c r="A329" s="7" t="s">
        <v>4</v>
      </c>
      <c r="B329" s="21">
        <f>B330</f>
        <v>1338.9</v>
      </c>
      <c r="C329" s="21">
        <f>C330</f>
        <v>1152.2</v>
      </c>
      <c r="D329" s="20">
        <f t="shared" si="14"/>
        <v>186.70000000000005</v>
      </c>
    </row>
    <row r="330" spans="1:4" ht="38.25" outlineLevel="4" x14ac:dyDescent="0.25">
      <c r="A330" s="7" t="s">
        <v>179</v>
      </c>
      <c r="B330" s="21">
        <v>1338.9</v>
      </c>
      <c r="C330" s="21">
        <v>1152.2</v>
      </c>
      <c r="D330" s="20">
        <f t="shared" si="14"/>
        <v>186.70000000000005</v>
      </c>
    </row>
    <row r="331" spans="1:4" ht="38.25" outlineLevel="3" x14ac:dyDescent="0.25">
      <c r="A331" s="7" t="s">
        <v>68</v>
      </c>
      <c r="B331" s="21">
        <f>SUM(B332:B332)</f>
        <v>85.1</v>
      </c>
      <c r="C331" s="21">
        <f>SUM(C332:C332)</f>
        <v>81.3</v>
      </c>
      <c r="D331" s="20">
        <f t="shared" si="14"/>
        <v>3.7999999999999972</v>
      </c>
    </row>
    <row r="332" spans="1:4" ht="38.25" outlineLevel="4" x14ac:dyDescent="0.25">
      <c r="A332" s="7" t="s">
        <v>178</v>
      </c>
      <c r="B332" s="21">
        <v>85.1</v>
      </c>
      <c r="C332" s="21">
        <v>81.3</v>
      </c>
      <c r="D332" s="20">
        <f t="shared" si="14"/>
        <v>3.7999999999999972</v>
      </c>
    </row>
    <row r="333" spans="1:4" ht="51" outlineLevel="2" x14ac:dyDescent="0.25">
      <c r="A333" s="7" t="s">
        <v>181</v>
      </c>
      <c r="B333" s="21">
        <f>B334+B338</f>
        <v>4520.1000000000004</v>
      </c>
      <c r="C333" s="21">
        <f>C334+C338</f>
        <v>351.3</v>
      </c>
      <c r="D333" s="20">
        <f t="shared" si="14"/>
        <v>4168.8</v>
      </c>
    </row>
    <row r="334" spans="1:4" ht="25.5" outlineLevel="3" x14ac:dyDescent="0.25">
      <c r="A334" s="7" t="s">
        <v>4</v>
      </c>
      <c r="B334" s="21">
        <f>SUM(B335:B337)</f>
        <v>3726.6000000000004</v>
      </c>
      <c r="C334" s="21">
        <f>SUM(C335:C336)</f>
        <v>58.1</v>
      </c>
      <c r="D334" s="20">
        <f t="shared" si="14"/>
        <v>3668.5000000000005</v>
      </c>
    </row>
    <row r="335" spans="1:4" ht="38.25" outlineLevel="4" x14ac:dyDescent="0.25">
      <c r="A335" s="7" t="s">
        <v>182</v>
      </c>
      <c r="B335" s="21">
        <v>83.8</v>
      </c>
      <c r="C335" s="21">
        <v>58.1</v>
      </c>
      <c r="D335" s="20">
        <f t="shared" si="14"/>
        <v>25.699999999999996</v>
      </c>
    </row>
    <row r="336" spans="1:4" ht="66" customHeight="1" outlineLevel="4" x14ac:dyDescent="0.25">
      <c r="A336" s="7" t="s">
        <v>304</v>
      </c>
      <c r="B336" s="21">
        <v>2840.8</v>
      </c>
      <c r="C336" s="21">
        <v>0</v>
      </c>
      <c r="D336" s="20">
        <f t="shared" si="14"/>
        <v>2840.8</v>
      </c>
    </row>
    <row r="337" spans="1:9" ht="66" customHeight="1" outlineLevel="4" x14ac:dyDescent="0.25">
      <c r="A337" s="7" t="s">
        <v>305</v>
      </c>
      <c r="B337" s="21">
        <v>802</v>
      </c>
      <c r="C337" s="21">
        <v>0</v>
      </c>
      <c r="D337" s="20">
        <f t="shared" si="14"/>
        <v>802</v>
      </c>
    </row>
    <row r="338" spans="1:9" ht="38.25" outlineLevel="3" x14ac:dyDescent="0.25">
      <c r="A338" s="7" t="s">
        <v>68</v>
      </c>
      <c r="B338" s="21">
        <f>SUM(B339:B341)</f>
        <v>793.5</v>
      </c>
      <c r="C338" s="21">
        <f>SUM(C339:C341)</f>
        <v>293.2</v>
      </c>
      <c r="D338" s="20">
        <f t="shared" si="14"/>
        <v>500.3</v>
      </c>
    </row>
    <row r="339" spans="1:9" ht="38.25" outlineLevel="4" x14ac:dyDescent="0.25">
      <c r="A339" s="7" t="s">
        <v>182</v>
      </c>
      <c r="B339" s="21">
        <v>631.5</v>
      </c>
      <c r="C339" s="21">
        <v>131.19999999999999</v>
      </c>
      <c r="D339" s="20">
        <f t="shared" si="14"/>
        <v>500.3</v>
      </c>
    </row>
    <row r="340" spans="1:9" ht="66" customHeight="1" outlineLevel="4" x14ac:dyDescent="0.25">
      <c r="A340" s="7" t="s">
        <v>183</v>
      </c>
      <c r="B340" s="21">
        <v>12</v>
      </c>
      <c r="C340" s="21">
        <v>12</v>
      </c>
      <c r="D340" s="20">
        <f t="shared" si="14"/>
        <v>0</v>
      </c>
    </row>
    <row r="341" spans="1:9" ht="66" customHeight="1" outlineLevel="4" x14ac:dyDescent="0.25">
      <c r="A341" s="24" t="s">
        <v>245</v>
      </c>
      <c r="B341" s="21">
        <v>150</v>
      </c>
      <c r="C341" s="21">
        <v>150</v>
      </c>
      <c r="D341" s="20">
        <f t="shared" si="14"/>
        <v>0</v>
      </c>
    </row>
    <row r="342" spans="1:9" ht="38.25" x14ac:dyDescent="0.25">
      <c r="A342" s="11" t="s">
        <v>184</v>
      </c>
      <c r="B342" s="26">
        <f>B343+B376+B390+B400+B409+B368+B396+B404</f>
        <v>134583.19999999998</v>
      </c>
      <c r="C342" s="26">
        <f>C343+C376+C390+C400+C409+C368+C396+C404</f>
        <v>42323.1</v>
      </c>
      <c r="D342" s="25">
        <f t="shared" si="14"/>
        <v>92260.099999999977</v>
      </c>
      <c r="I342" s="30"/>
    </row>
    <row r="343" spans="1:9" ht="40.5" outlineLevel="1" x14ac:dyDescent="0.25">
      <c r="A343" s="10" t="s">
        <v>185</v>
      </c>
      <c r="B343" s="23">
        <f>B344</f>
        <v>7548.4</v>
      </c>
      <c r="C343" s="23">
        <f>C344</f>
        <v>11489.300000000001</v>
      </c>
      <c r="D343" s="22">
        <f t="shared" si="14"/>
        <v>-3940.9000000000015</v>
      </c>
    </row>
    <row r="344" spans="1:9" ht="38.25" outlineLevel="2" x14ac:dyDescent="0.25">
      <c r="A344" s="7" t="s">
        <v>186</v>
      </c>
      <c r="B344" s="21">
        <f>B345</f>
        <v>7548.4</v>
      </c>
      <c r="C344" s="21">
        <f>C345</f>
        <v>11489.300000000001</v>
      </c>
      <c r="D344" s="20">
        <f t="shared" si="14"/>
        <v>-3940.9000000000015</v>
      </c>
    </row>
    <row r="345" spans="1:9" outlineLevel="3" x14ac:dyDescent="0.25">
      <c r="A345" s="7" t="s">
        <v>56</v>
      </c>
      <c r="B345" s="21">
        <f>SUM(B346:B367)</f>
        <v>7548.4</v>
      </c>
      <c r="C345" s="21">
        <f>SUM(C346:C367)</f>
        <v>11489.300000000001</v>
      </c>
      <c r="D345" s="20">
        <f t="shared" si="14"/>
        <v>-3940.9000000000015</v>
      </c>
    </row>
    <row r="346" spans="1:9" ht="51" outlineLevel="4" x14ac:dyDescent="0.25">
      <c r="A346" s="7" t="s">
        <v>187</v>
      </c>
      <c r="B346" s="21">
        <v>272.8</v>
      </c>
      <c r="C346" s="21">
        <v>432.8</v>
      </c>
      <c r="D346" s="20">
        <f t="shared" si="14"/>
        <v>-160</v>
      </c>
    </row>
    <row r="347" spans="1:9" ht="51" outlineLevel="4" x14ac:dyDescent="0.25">
      <c r="A347" s="7" t="s">
        <v>188</v>
      </c>
      <c r="B347" s="21">
        <v>1716.3</v>
      </c>
      <c r="C347" s="21">
        <v>1570</v>
      </c>
      <c r="D347" s="20">
        <f t="shared" si="14"/>
        <v>146.29999999999995</v>
      </c>
    </row>
    <row r="348" spans="1:9" ht="38.25" outlineLevel="4" x14ac:dyDescent="0.25">
      <c r="A348" s="7" t="s">
        <v>189</v>
      </c>
      <c r="B348" s="21">
        <v>179.9</v>
      </c>
      <c r="C348" s="21">
        <v>145.6</v>
      </c>
      <c r="D348" s="20">
        <f t="shared" si="14"/>
        <v>34.300000000000011</v>
      </c>
    </row>
    <row r="349" spans="1:9" ht="38.25" outlineLevel="4" x14ac:dyDescent="0.25">
      <c r="A349" s="7" t="s">
        <v>190</v>
      </c>
      <c r="B349" s="21">
        <v>130</v>
      </c>
      <c r="C349" s="21">
        <v>590.20000000000005</v>
      </c>
      <c r="D349" s="20">
        <f t="shared" si="14"/>
        <v>-460.20000000000005</v>
      </c>
    </row>
    <row r="350" spans="1:9" ht="38.25" outlineLevel="4" x14ac:dyDescent="0.25">
      <c r="A350" s="7" t="s">
        <v>191</v>
      </c>
      <c r="B350" s="21">
        <v>311.3</v>
      </c>
      <c r="C350" s="21">
        <v>132.19999999999999</v>
      </c>
      <c r="D350" s="20">
        <f t="shared" si="14"/>
        <v>179.10000000000002</v>
      </c>
    </row>
    <row r="351" spans="1:9" ht="38.25" outlineLevel="4" x14ac:dyDescent="0.25">
      <c r="A351" s="7" t="s">
        <v>192</v>
      </c>
      <c r="B351" s="21">
        <v>26.6</v>
      </c>
      <c r="C351" s="21">
        <v>26.2</v>
      </c>
      <c r="D351" s="20">
        <f t="shared" si="14"/>
        <v>0.40000000000000213</v>
      </c>
    </row>
    <row r="352" spans="1:9" ht="51" outlineLevel="4" x14ac:dyDescent="0.25">
      <c r="A352" s="7" t="s">
        <v>268</v>
      </c>
      <c r="B352" s="21">
        <v>442.5</v>
      </c>
      <c r="C352" s="21">
        <v>486.7</v>
      </c>
      <c r="D352" s="20">
        <f t="shared" si="14"/>
        <v>-44.199999999999989</v>
      </c>
    </row>
    <row r="353" spans="1:4" ht="63.75" outlineLevel="4" x14ac:dyDescent="0.25">
      <c r="A353" s="7" t="s">
        <v>193</v>
      </c>
      <c r="B353" s="21">
        <v>0</v>
      </c>
      <c r="C353" s="21">
        <v>4</v>
      </c>
      <c r="D353" s="20">
        <f t="shared" si="14"/>
        <v>-4</v>
      </c>
    </row>
    <row r="354" spans="1:4" ht="51" outlineLevel="4" x14ac:dyDescent="0.25">
      <c r="A354" s="7" t="s">
        <v>194</v>
      </c>
      <c r="B354" s="21">
        <v>500.7</v>
      </c>
      <c r="C354" s="21">
        <v>210</v>
      </c>
      <c r="D354" s="20">
        <f t="shared" si="14"/>
        <v>290.7</v>
      </c>
    </row>
    <row r="355" spans="1:4" ht="102" outlineLevel="4" x14ac:dyDescent="0.25">
      <c r="A355" s="7" t="s">
        <v>269</v>
      </c>
      <c r="B355" s="21">
        <v>0</v>
      </c>
      <c r="C355" s="21">
        <v>865.8</v>
      </c>
      <c r="D355" s="20">
        <f t="shared" si="14"/>
        <v>-865.8</v>
      </c>
    </row>
    <row r="356" spans="1:4" ht="51" outlineLevel="4" x14ac:dyDescent="0.25">
      <c r="A356" s="7" t="s">
        <v>195</v>
      </c>
      <c r="B356" s="21">
        <v>573</v>
      </c>
      <c r="C356" s="21">
        <v>564.6</v>
      </c>
      <c r="D356" s="20">
        <f>B356-C356</f>
        <v>8.3999999999999773</v>
      </c>
    </row>
    <row r="357" spans="1:4" ht="80.25" customHeight="1" outlineLevel="4" x14ac:dyDescent="0.25">
      <c r="A357" s="7" t="s">
        <v>329</v>
      </c>
      <c r="B357" s="21">
        <v>165</v>
      </c>
      <c r="C357" s="21">
        <v>132</v>
      </c>
      <c r="D357" s="20">
        <f t="shared" si="14"/>
        <v>33</v>
      </c>
    </row>
    <row r="358" spans="1:4" ht="76.5" outlineLevel="4" x14ac:dyDescent="0.25">
      <c r="A358" s="7" t="s">
        <v>325</v>
      </c>
      <c r="B358" s="21">
        <v>90</v>
      </c>
      <c r="C358" s="21">
        <v>132</v>
      </c>
      <c r="D358" s="20">
        <f t="shared" si="14"/>
        <v>-42</v>
      </c>
    </row>
    <row r="359" spans="1:4" ht="76.5" customHeight="1" outlineLevel="4" x14ac:dyDescent="0.25">
      <c r="A359" s="7" t="s">
        <v>326</v>
      </c>
      <c r="B359" s="21">
        <v>0</v>
      </c>
      <c r="C359" s="21">
        <v>132</v>
      </c>
      <c r="D359" s="20">
        <f t="shared" si="14"/>
        <v>-132</v>
      </c>
    </row>
    <row r="360" spans="1:4" ht="78.75" customHeight="1" outlineLevel="4" x14ac:dyDescent="0.25">
      <c r="A360" s="7" t="s">
        <v>327</v>
      </c>
      <c r="B360" s="21">
        <v>45</v>
      </c>
      <c r="C360" s="21">
        <v>132</v>
      </c>
      <c r="D360" s="20">
        <f t="shared" si="14"/>
        <v>-87</v>
      </c>
    </row>
    <row r="361" spans="1:4" ht="76.5" outlineLevel="4" x14ac:dyDescent="0.25">
      <c r="A361" s="7" t="s">
        <v>328</v>
      </c>
      <c r="B361" s="21">
        <v>0</v>
      </c>
      <c r="C361" s="21">
        <v>66</v>
      </c>
      <c r="D361" s="20">
        <f t="shared" si="14"/>
        <v>-66</v>
      </c>
    </row>
    <row r="362" spans="1:4" ht="38.25" outlineLevel="4" x14ac:dyDescent="0.25">
      <c r="A362" s="7" t="s">
        <v>196</v>
      </c>
      <c r="B362" s="21">
        <v>765.7</v>
      </c>
      <c r="C362" s="21">
        <v>765.8</v>
      </c>
      <c r="D362" s="20">
        <f t="shared" si="14"/>
        <v>-9.9999999999909051E-2</v>
      </c>
    </row>
    <row r="363" spans="1:4" ht="76.5" outlineLevel="4" x14ac:dyDescent="0.25">
      <c r="A363" s="7" t="s">
        <v>334</v>
      </c>
      <c r="B363" s="21">
        <v>1244.0999999999999</v>
      </c>
      <c r="C363" s="21">
        <v>835.8</v>
      </c>
      <c r="D363" s="20">
        <f t="shared" si="14"/>
        <v>408.29999999999995</v>
      </c>
    </row>
    <row r="364" spans="1:4" ht="75.75" customHeight="1" outlineLevel="4" x14ac:dyDescent="0.25">
      <c r="A364" s="7" t="s">
        <v>333</v>
      </c>
      <c r="B364" s="21">
        <v>758.5</v>
      </c>
      <c r="C364" s="21">
        <v>771.1</v>
      </c>
      <c r="D364" s="20">
        <f t="shared" si="14"/>
        <v>-12.600000000000023</v>
      </c>
    </row>
    <row r="365" spans="1:4" ht="76.5" outlineLevel="4" x14ac:dyDescent="0.25">
      <c r="A365" s="7" t="s">
        <v>330</v>
      </c>
      <c r="B365" s="21">
        <v>0</v>
      </c>
      <c r="C365" s="21">
        <v>1259.7</v>
      </c>
      <c r="D365" s="20">
        <f t="shared" si="14"/>
        <v>-1259.7</v>
      </c>
    </row>
    <row r="366" spans="1:4" ht="76.5" outlineLevel="4" x14ac:dyDescent="0.25">
      <c r="A366" s="7" t="s">
        <v>331</v>
      </c>
      <c r="B366" s="21">
        <v>327</v>
      </c>
      <c r="C366" s="21">
        <v>1489.5</v>
      </c>
      <c r="D366" s="20">
        <f t="shared" si="14"/>
        <v>-1162.5</v>
      </c>
    </row>
    <row r="367" spans="1:4" ht="76.5" outlineLevel="4" x14ac:dyDescent="0.25">
      <c r="A367" s="7" t="s">
        <v>332</v>
      </c>
      <c r="B367" s="21">
        <v>0</v>
      </c>
      <c r="C367" s="21">
        <v>745.3</v>
      </c>
      <c r="D367" s="20">
        <f t="shared" si="14"/>
        <v>-745.3</v>
      </c>
    </row>
    <row r="368" spans="1:4" ht="54" outlineLevel="4" x14ac:dyDescent="0.25">
      <c r="A368" s="10" t="s">
        <v>270</v>
      </c>
      <c r="B368" s="23">
        <f>B369</f>
        <v>36251.700000000004</v>
      </c>
      <c r="C368" s="23">
        <f>C369</f>
        <v>1121.9000000000001</v>
      </c>
      <c r="D368" s="22">
        <f t="shared" si="14"/>
        <v>35129.800000000003</v>
      </c>
    </row>
    <row r="369" spans="1:4" ht="63.75" outlineLevel="4" x14ac:dyDescent="0.25">
      <c r="A369" s="7" t="s">
        <v>206</v>
      </c>
      <c r="B369" s="21">
        <f>B370</f>
        <v>36251.700000000004</v>
      </c>
      <c r="C369" s="21">
        <f>C370</f>
        <v>1121.9000000000001</v>
      </c>
      <c r="D369" s="20">
        <f t="shared" si="14"/>
        <v>35129.800000000003</v>
      </c>
    </row>
    <row r="370" spans="1:4" outlineLevel="4" x14ac:dyDescent="0.25">
      <c r="A370" s="7" t="s">
        <v>56</v>
      </c>
      <c r="B370" s="21">
        <f>B371+B372+B373+B374+B375</f>
        <v>36251.700000000004</v>
      </c>
      <c r="C370" s="21">
        <f>C371+C372+C373</f>
        <v>1121.9000000000001</v>
      </c>
      <c r="D370" s="20">
        <f t="shared" si="14"/>
        <v>35129.800000000003</v>
      </c>
    </row>
    <row r="371" spans="1:4" ht="51" outlineLevel="4" x14ac:dyDescent="0.25">
      <c r="A371" s="7" t="s">
        <v>207</v>
      </c>
      <c r="B371" s="21">
        <v>18268.900000000001</v>
      </c>
      <c r="C371" s="21">
        <v>913.9</v>
      </c>
      <c r="D371" s="20">
        <f t="shared" si="14"/>
        <v>17355</v>
      </c>
    </row>
    <row r="372" spans="1:4" ht="38.25" outlineLevel="4" x14ac:dyDescent="0.25">
      <c r="A372" s="7" t="s">
        <v>208</v>
      </c>
      <c r="B372" s="21">
        <v>0</v>
      </c>
      <c r="C372" s="21">
        <v>109.5</v>
      </c>
      <c r="D372" s="20">
        <f t="shared" si="14"/>
        <v>-109.5</v>
      </c>
    </row>
    <row r="373" spans="1:4" ht="51" outlineLevel="4" x14ac:dyDescent="0.25">
      <c r="A373" s="7" t="s">
        <v>209</v>
      </c>
      <c r="B373" s="21">
        <v>274.7</v>
      </c>
      <c r="C373" s="21">
        <v>98.5</v>
      </c>
      <c r="D373" s="20">
        <f t="shared" si="14"/>
        <v>176.2</v>
      </c>
    </row>
    <row r="374" spans="1:4" ht="51" outlineLevel="4" x14ac:dyDescent="0.25">
      <c r="A374" s="7" t="s">
        <v>306</v>
      </c>
      <c r="B374" s="21">
        <v>14272.7</v>
      </c>
      <c r="C374" s="21">
        <v>0</v>
      </c>
      <c r="D374" s="20">
        <f t="shared" si="14"/>
        <v>14272.7</v>
      </c>
    </row>
    <row r="375" spans="1:4" ht="51" outlineLevel="4" x14ac:dyDescent="0.25">
      <c r="A375" s="7" t="s">
        <v>307</v>
      </c>
      <c r="B375" s="21">
        <v>3435.4</v>
      </c>
      <c r="C375" s="21">
        <v>0</v>
      </c>
      <c r="D375" s="20">
        <f t="shared" ref="D375" si="16">B375-C375</f>
        <v>3435.4</v>
      </c>
    </row>
    <row r="376" spans="1:4" ht="27" outlineLevel="1" x14ac:dyDescent="0.25">
      <c r="A376" s="10" t="s">
        <v>199</v>
      </c>
      <c r="B376" s="23">
        <f>B377+B387</f>
        <v>59637.299999999996</v>
      </c>
      <c r="C376" s="23">
        <f>C377+C387</f>
        <v>948.7</v>
      </c>
      <c r="D376" s="22">
        <f t="shared" ref="D376:D426" si="17">B376-C376</f>
        <v>58688.6</v>
      </c>
    </row>
    <row r="377" spans="1:4" ht="25.5" outlineLevel="2" x14ac:dyDescent="0.25">
      <c r="A377" s="7" t="s">
        <v>200</v>
      </c>
      <c r="B377" s="21">
        <f>B378</f>
        <v>58407.1</v>
      </c>
      <c r="C377" s="21">
        <f>C378</f>
        <v>948.7</v>
      </c>
      <c r="D377" s="20">
        <f t="shared" si="17"/>
        <v>57458.400000000001</v>
      </c>
    </row>
    <row r="378" spans="1:4" outlineLevel="3" x14ac:dyDescent="0.25">
      <c r="A378" s="7" t="s">
        <v>56</v>
      </c>
      <c r="B378" s="21">
        <f>SUM(B379:B386)</f>
        <v>58407.1</v>
      </c>
      <c r="C378" s="21">
        <f>SUM(C379:C383)</f>
        <v>948.7</v>
      </c>
      <c r="D378" s="20">
        <f t="shared" si="17"/>
        <v>57458.400000000001</v>
      </c>
    </row>
    <row r="379" spans="1:4" ht="51" outlineLevel="4" x14ac:dyDescent="0.25">
      <c r="A379" s="7" t="s">
        <v>201</v>
      </c>
      <c r="B379" s="21">
        <v>563.79999999999995</v>
      </c>
      <c r="C379" s="21">
        <v>203.1</v>
      </c>
      <c r="D379" s="20">
        <f t="shared" si="17"/>
        <v>360.69999999999993</v>
      </c>
    </row>
    <row r="380" spans="1:4" ht="63.75" outlineLevel="4" x14ac:dyDescent="0.25">
      <c r="A380" s="7" t="s">
        <v>168</v>
      </c>
      <c r="B380" s="21">
        <v>0</v>
      </c>
      <c r="C380" s="21">
        <v>0</v>
      </c>
      <c r="D380" s="20">
        <f t="shared" si="17"/>
        <v>0</v>
      </c>
    </row>
    <row r="381" spans="1:4" ht="38.25" outlineLevel="4" x14ac:dyDescent="0.25">
      <c r="A381" s="7" t="s">
        <v>202</v>
      </c>
      <c r="B381" s="21">
        <v>0</v>
      </c>
      <c r="C381" s="21">
        <v>173</v>
      </c>
      <c r="D381" s="20">
        <f t="shared" si="17"/>
        <v>-173</v>
      </c>
    </row>
    <row r="382" spans="1:4" ht="51" outlineLevel="4" x14ac:dyDescent="0.25">
      <c r="A382" s="7" t="s">
        <v>203</v>
      </c>
      <c r="B382" s="21">
        <v>180.7</v>
      </c>
      <c r="C382" s="21">
        <v>195.3</v>
      </c>
      <c r="D382" s="20">
        <f t="shared" si="17"/>
        <v>-14.600000000000023</v>
      </c>
    </row>
    <row r="383" spans="1:4" ht="39" customHeight="1" outlineLevel="4" x14ac:dyDescent="0.25">
      <c r="A383" s="7" t="s">
        <v>271</v>
      </c>
      <c r="B383" s="21">
        <v>0</v>
      </c>
      <c r="C383" s="21">
        <v>377.3</v>
      </c>
      <c r="D383" s="20">
        <f t="shared" si="17"/>
        <v>-377.3</v>
      </c>
    </row>
    <row r="384" spans="1:4" ht="55.15" customHeight="1" outlineLevel="4" x14ac:dyDescent="0.25">
      <c r="A384" s="7" t="s">
        <v>308</v>
      </c>
      <c r="B384" s="21">
        <v>17587.3</v>
      </c>
      <c r="C384" s="21">
        <v>0</v>
      </c>
      <c r="D384" s="20">
        <f t="shared" si="17"/>
        <v>17587.3</v>
      </c>
    </row>
    <row r="385" spans="1:4" ht="55.15" customHeight="1" outlineLevel="4" x14ac:dyDescent="0.25">
      <c r="A385" s="7" t="s">
        <v>309</v>
      </c>
      <c r="B385" s="21">
        <v>32300.7</v>
      </c>
      <c r="C385" s="21">
        <v>0</v>
      </c>
      <c r="D385" s="20">
        <f t="shared" si="17"/>
        <v>32300.7</v>
      </c>
    </row>
    <row r="386" spans="1:4" ht="55.15" customHeight="1" outlineLevel="4" x14ac:dyDescent="0.25">
      <c r="A386" s="7" t="s">
        <v>310</v>
      </c>
      <c r="B386" s="21">
        <v>7774.6</v>
      </c>
      <c r="C386" s="21">
        <v>0</v>
      </c>
      <c r="D386" s="20">
        <f t="shared" si="17"/>
        <v>7774.6</v>
      </c>
    </row>
    <row r="387" spans="1:4" outlineLevel="2" x14ac:dyDescent="0.25">
      <c r="A387" s="7" t="s">
        <v>204</v>
      </c>
      <c r="B387" s="21">
        <f>B388</f>
        <v>1230.2</v>
      </c>
      <c r="C387" s="21">
        <f>C388</f>
        <v>0</v>
      </c>
      <c r="D387" s="20">
        <f t="shared" si="17"/>
        <v>1230.2</v>
      </c>
    </row>
    <row r="388" spans="1:4" outlineLevel="3" x14ac:dyDescent="0.25">
      <c r="A388" s="7" t="s">
        <v>56</v>
      </c>
      <c r="B388" s="21">
        <f>SUM(B389:B389)</f>
        <v>1230.2</v>
      </c>
      <c r="C388" s="21">
        <f>SUM(C389:C389)</f>
        <v>0</v>
      </c>
      <c r="D388" s="20">
        <f t="shared" si="17"/>
        <v>1230.2</v>
      </c>
    </row>
    <row r="389" spans="1:4" ht="24.75" customHeight="1" outlineLevel="4" x14ac:dyDescent="0.25">
      <c r="A389" s="7" t="s">
        <v>205</v>
      </c>
      <c r="B389" s="21">
        <v>1230.2</v>
      </c>
      <c r="C389" s="21">
        <v>0</v>
      </c>
      <c r="D389" s="20">
        <f t="shared" si="17"/>
        <v>1230.2</v>
      </c>
    </row>
    <row r="390" spans="1:4" ht="40.5" outlineLevel="1" x14ac:dyDescent="0.25">
      <c r="A390" s="10" t="s">
        <v>311</v>
      </c>
      <c r="B390" s="23">
        <f>B392</f>
        <v>7107.7</v>
      </c>
      <c r="C390" s="23">
        <f>C392</f>
        <v>16690</v>
      </c>
      <c r="D390" s="22">
        <f t="shared" si="17"/>
        <v>-9582.2999999999993</v>
      </c>
    </row>
    <row r="391" spans="1:4" ht="63.75" outlineLevel="4" x14ac:dyDescent="0.25">
      <c r="A391" s="7" t="s">
        <v>197</v>
      </c>
      <c r="B391" s="21">
        <f>B392</f>
        <v>7107.7</v>
      </c>
      <c r="C391" s="21">
        <f>C392</f>
        <v>16690</v>
      </c>
      <c r="D391" s="20">
        <f t="shared" si="17"/>
        <v>-9582.2999999999993</v>
      </c>
    </row>
    <row r="392" spans="1:4" outlineLevel="4" x14ac:dyDescent="0.25">
      <c r="A392" s="7" t="s">
        <v>56</v>
      </c>
      <c r="B392" s="21">
        <f>B393+B394</f>
        <v>7107.7</v>
      </c>
      <c r="C392" s="21">
        <f>C393+C394</f>
        <v>16690</v>
      </c>
      <c r="D392" s="20">
        <f t="shared" si="17"/>
        <v>-9582.2999999999993</v>
      </c>
    </row>
    <row r="393" spans="1:4" ht="88.5" customHeight="1" outlineLevel="4" x14ac:dyDescent="0.25">
      <c r="A393" s="7" t="s">
        <v>198</v>
      </c>
      <c r="B393" s="21">
        <v>7107.7</v>
      </c>
      <c r="C393" s="21">
        <v>16690</v>
      </c>
      <c r="D393" s="20">
        <f t="shared" si="17"/>
        <v>-9582.2999999999993</v>
      </c>
    </row>
    <row r="394" spans="1:4" ht="89.25" hidden="1" outlineLevel="4" x14ac:dyDescent="0.25">
      <c r="A394" s="7" t="s">
        <v>272</v>
      </c>
      <c r="B394" s="21"/>
      <c r="C394" s="21"/>
      <c r="D394" s="20">
        <f t="shared" si="17"/>
        <v>0</v>
      </c>
    </row>
    <row r="395" spans="1:4" ht="6.75" hidden="1" customHeight="1" outlineLevel="4" x14ac:dyDescent="0.25">
      <c r="A395" s="7" t="s">
        <v>210</v>
      </c>
      <c r="B395" s="21">
        <v>0</v>
      </c>
      <c r="C395" s="21">
        <v>0</v>
      </c>
      <c r="D395" s="20">
        <f t="shared" si="17"/>
        <v>0</v>
      </c>
    </row>
    <row r="396" spans="1:4" ht="40.5" outlineLevel="4" x14ac:dyDescent="0.25">
      <c r="A396" s="10" t="s">
        <v>275</v>
      </c>
      <c r="B396" s="23">
        <f t="shared" ref="B396:C398" si="18">B397</f>
        <v>0</v>
      </c>
      <c r="C396" s="23">
        <f t="shared" si="18"/>
        <v>300</v>
      </c>
      <c r="D396" s="20">
        <f t="shared" si="17"/>
        <v>-300</v>
      </c>
    </row>
    <row r="397" spans="1:4" ht="52.5" customHeight="1" outlineLevel="4" x14ac:dyDescent="0.25">
      <c r="A397" s="7" t="s">
        <v>276</v>
      </c>
      <c r="B397" s="21">
        <f t="shared" si="18"/>
        <v>0</v>
      </c>
      <c r="C397" s="21">
        <f t="shared" si="18"/>
        <v>300</v>
      </c>
      <c r="D397" s="20">
        <f t="shared" si="17"/>
        <v>-300</v>
      </c>
    </row>
    <row r="398" spans="1:4" outlineLevel="4" x14ac:dyDescent="0.25">
      <c r="A398" s="7" t="s">
        <v>56</v>
      </c>
      <c r="B398" s="21">
        <f t="shared" si="18"/>
        <v>0</v>
      </c>
      <c r="C398" s="21">
        <f t="shared" si="18"/>
        <v>300</v>
      </c>
      <c r="D398" s="20">
        <f t="shared" si="17"/>
        <v>-300</v>
      </c>
    </row>
    <row r="399" spans="1:4" ht="39.75" customHeight="1" outlineLevel="4" x14ac:dyDescent="0.25">
      <c r="A399" s="7" t="s">
        <v>277</v>
      </c>
      <c r="B399" s="21">
        <v>0</v>
      </c>
      <c r="C399" s="21">
        <v>300</v>
      </c>
      <c r="D399" s="20">
        <f t="shared" si="17"/>
        <v>-300</v>
      </c>
    </row>
    <row r="400" spans="1:4" ht="67.5" outlineLevel="1" x14ac:dyDescent="0.25">
      <c r="A400" s="10" t="s">
        <v>312</v>
      </c>
      <c r="B400" s="23">
        <f t="shared" ref="B400:C402" si="19">B401</f>
        <v>0</v>
      </c>
      <c r="C400" s="23">
        <f t="shared" si="19"/>
        <v>11608.6</v>
      </c>
      <c r="D400" s="20">
        <f t="shared" si="17"/>
        <v>-11608.6</v>
      </c>
    </row>
    <row r="401" spans="1:4" ht="89.25" outlineLevel="2" x14ac:dyDescent="0.25">
      <c r="A401" s="7" t="s">
        <v>313</v>
      </c>
      <c r="B401" s="21">
        <f t="shared" si="19"/>
        <v>0</v>
      </c>
      <c r="C401" s="21">
        <f t="shared" si="19"/>
        <v>11608.6</v>
      </c>
      <c r="D401" s="20">
        <f t="shared" si="17"/>
        <v>-11608.6</v>
      </c>
    </row>
    <row r="402" spans="1:4" outlineLevel="3" x14ac:dyDescent="0.25">
      <c r="A402" s="27" t="s">
        <v>246</v>
      </c>
      <c r="B402" s="21">
        <f t="shared" si="19"/>
        <v>0</v>
      </c>
      <c r="C402" s="21">
        <f t="shared" si="19"/>
        <v>11608.6</v>
      </c>
      <c r="D402" s="20">
        <f t="shared" si="17"/>
        <v>-11608.6</v>
      </c>
    </row>
    <row r="403" spans="1:4" ht="165.75" customHeight="1" outlineLevel="4" x14ac:dyDescent="0.25">
      <c r="A403" s="32" t="s">
        <v>273</v>
      </c>
      <c r="B403" s="21">
        <v>0</v>
      </c>
      <c r="C403" s="21">
        <v>11608.6</v>
      </c>
      <c r="D403" s="20">
        <f t="shared" si="17"/>
        <v>-11608.6</v>
      </c>
    </row>
    <row r="404" spans="1:4" ht="40.5" outlineLevel="4" x14ac:dyDescent="0.25">
      <c r="A404" s="29" t="s">
        <v>274</v>
      </c>
      <c r="B404" s="23">
        <f t="shared" ref="B404:C406" si="20">B405</f>
        <v>3163.9</v>
      </c>
      <c r="C404" s="23">
        <f t="shared" si="20"/>
        <v>164.6</v>
      </c>
      <c r="D404" s="22">
        <f t="shared" si="17"/>
        <v>2999.3</v>
      </c>
    </row>
    <row r="405" spans="1:4" ht="51.75" outlineLevel="4" x14ac:dyDescent="0.25">
      <c r="A405" s="27" t="s">
        <v>211</v>
      </c>
      <c r="B405" s="28">
        <f t="shared" si="20"/>
        <v>3163.9</v>
      </c>
      <c r="C405" s="28">
        <f t="shared" si="20"/>
        <v>164.6</v>
      </c>
      <c r="D405" s="20">
        <f t="shared" si="17"/>
        <v>2999.3</v>
      </c>
    </row>
    <row r="406" spans="1:4" outlineLevel="4" x14ac:dyDescent="0.25">
      <c r="A406" s="27" t="s">
        <v>56</v>
      </c>
      <c r="B406" s="28">
        <f>B407+B408</f>
        <v>3163.9</v>
      </c>
      <c r="C406" s="28">
        <f t="shared" si="20"/>
        <v>164.6</v>
      </c>
      <c r="D406" s="20">
        <f t="shared" si="17"/>
        <v>2999.3</v>
      </c>
    </row>
    <row r="407" spans="1:4" ht="77.25" outlineLevel="4" x14ac:dyDescent="0.25">
      <c r="A407" s="27" t="s">
        <v>212</v>
      </c>
      <c r="B407" s="28">
        <v>40</v>
      </c>
      <c r="C407" s="21">
        <v>164.6</v>
      </c>
      <c r="D407" s="20">
        <f t="shared" si="17"/>
        <v>-124.6</v>
      </c>
    </row>
    <row r="408" spans="1:4" ht="26.25" outlineLevel="4" x14ac:dyDescent="0.25">
      <c r="A408" s="27" t="s">
        <v>314</v>
      </c>
      <c r="B408" s="28">
        <v>3123.9</v>
      </c>
      <c r="C408" s="21">
        <v>0</v>
      </c>
      <c r="D408" s="20">
        <f t="shared" si="17"/>
        <v>3123.9</v>
      </c>
    </row>
    <row r="409" spans="1:4" ht="67.5" outlineLevel="1" x14ac:dyDescent="0.25">
      <c r="A409" s="29" t="s">
        <v>315</v>
      </c>
      <c r="B409" s="23">
        <f t="shared" ref="B409:C411" si="21">B410</f>
        <v>20874.199999999997</v>
      </c>
      <c r="C409" s="23">
        <f t="shared" si="21"/>
        <v>0</v>
      </c>
      <c r="D409" s="22">
        <f t="shared" si="17"/>
        <v>20874.199999999997</v>
      </c>
    </row>
    <row r="410" spans="1:4" ht="51.75" customHeight="1" outlineLevel="2" x14ac:dyDescent="0.25">
      <c r="A410" s="27" t="s">
        <v>316</v>
      </c>
      <c r="B410" s="21">
        <f t="shared" si="21"/>
        <v>20874.199999999997</v>
      </c>
      <c r="C410" s="21">
        <f t="shared" si="21"/>
        <v>0</v>
      </c>
      <c r="D410" s="20">
        <f t="shared" si="17"/>
        <v>20874.199999999997</v>
      </c>
    </row>
    <row r="411" spans="1:4" outlineLevel="3" x14ac:dyDescent="0.25">
      <c r="A411" s="7" t="s">
        <v>56</v>
      </c>
      <c r="B411" s="21">
        <f>B412+B413</f>
        <v>20874.199999999997</v>
      </c>
      <c r="C411" s="21">
        <f t="shared" si="21"/>
        <v>0</v>
      </c>
      <c r="D411" s="20">
        <f t="shared" si="17"/>
        <v>20874.199999999997</v>
      </c>
    </row>
    <row r="412" spans="1:4" ht="89.25" outlineLevel="4" x14ac:dyDescent="0.25">
      <c r="A412" s="7" t="s">
        <v>317</v>
      </c>
      <c r="B412" s="21">
        <v>16824.599999999999</v>
      </c>
      <c r="C412" s="21">
        <v>0</v>
      </c>
      <c r="D412" s="20">
        <f t="shared" si="17"/>
        <v>16824.599999999999</v>
      </c>
    </row>
    <row r="413" spans="1:4" ht="63.75" outlineLevel="4" x14ac:dyDescent="0.25">
      <c r="A413" s="7" t="s">
        <v>318</v>
      </c>
      <c r="B413" s="21">
        <v>4049.6</v>
      </c>
      <c r="C413" s="21">
        <v>0</v>
      </c>
      <c r="D413" s="20">
        <f t="shared" si="17"/>
        <v>4049.6</v>
      </c>
    </row>
    <row r="414" spans="1:4" ht="51.6" customHeight="1" x14ac:dyDescent="0.25">
      <c r="A414" s="11" t="s">
        <v>213</v>
      </c>
      <c r="B414" s="26">
        <f t="shared" ref="B414:C415" si="22">B415</f>
        <v>2013.7</v>
      </c>
      <c r="C414" s="26">
        <f t="shared" si="22"/>
        <v>1366</v>
      </c>
      <c r="D414" s="25">
        <f t="shared" si="17"/>
        <v>647.70000000000005</v>
      </c>
    </row>
    <row r="415" spans="1:4" ht="38.25" outlineLevel="2" x14ac:dyDescent="0.25">
      <c r="A415" s="7" t="s">
        <v>214</v>
      </c>
      <c r="B415" s="21">
        <f t="shared" si="22"/>
        <v>2013.7</v>
      </c>
      <c r="C415" s="21">
        <f t="shared" si="22"/>
        <v>1366</v>
      </c>
      <c r="D415" s="20">
        <f t="shared" si="17"/>
        <v>647.70000000000005</v>
      </c>
    </row>
    <row r="416" spans="1:4" ht="25.5" outlineLevel="3" x14ac:dyDescent="0.25">
      <c r="A416" s="7" t="s">
        <v>215</v>
      </c>
      <c r="B416" s="21">
        <f>B417+B418</f>
        <v>2013.7</v>
      </c>
      <c r="C416" s="21">
        <f>C417+C418</f>
        <v>1366</v>
      </c>
      <c r="D416" s="20">
        <f t="shared" si="17"/>
        <v>647.70000000000005</v>
      </c>
    </row>
    <row r="417" spans="1:4" ht="25.5" outlineLevel="4" x14ac:dyDescent="0.25">
      <c r="A417" s="7" t="s">
        <v>216</v>
      </c>
      <c r="B417" s="21">
        <v>313.7</v>
      </c>
      <c r="C417" s="21">
        <v>6</v>
      </c>
      <c r="D417" s="20">
        <f t="shared" si="17"/>
        <v>307.7</v>
      </c>
    </row>
    <row r="418" spans="1:4" ht="51" outlineLevel="4" x14ac:dyDescent="0.25">
      <c r="A418" s="7" t="s">
        <v>126</v>
      </c>
      <c r="B418" s="21">
        <v>1700</v>
      </c>
      <c r="C418" s="21">
        <v>1360</v>
      </c>
      <c r="D418" s="20">
        <f t="shared" si="17"/>
        <v>340</v>
      </c>
    </row>
    <row r="419" spans="1:4" ht="63.75" outlineLevel="4" x14ac:dyDescent="0.25">
      <c r="A419" s="11" t="s">
        <v>319</v>
      </c>
      <c r="B419" s="26">
        <f>B420+B423</f>
        <v>272.5</v>
      </c>
      <c r="C419" s="26">
        <f>C420+C423</f>
        <v>0</v>
      </c>
      <c r="D419" s="25">
        <f t="shared" si="17"/>
        <v>272.5</v>
      </c>
    </row>
    <row r="420" spans="1:4" ht="51" outlineLevel="4" x14ac:dyDescent="0.25">
      <c r="A420" s="7" t="s">
        <v>320</v>
      </c>
      <c r="B420" s="21">
        <f>B421</f>
        <v>265</v>
      </c>
      <c r="C420" s="21">
        <f>C421</f>
        <v>0</v>
      </c>
      <c r="D420" s="20">
        <f t="shared" si="17"/>
        <v>265</v>
      </c>
    </row>
    <row r="421" spans="1:4" outlineLevel="4" x14ac:dyDescent="0.25">
      <c r="A421" s="7" t="s">
        <v>321</v>
      </c>
      <c r="B421" s="21">
        <f>B422</f>
        <v>265</v>
      </c>
      <c r="C421" s="21">
        <f>C422</f>
        <v>0</v>
      </c>
      <c r="D421" s="20">
        <f t="shared" si="17"/>
        <v>265</v>
      </c>
    </row>
    <row r="422" spans="1:4" ht="51" outlineLevel="4" x14ac:dyDescent="0.25">
      <c r="A422" s="7" t="s">
        <v>322</v>
      </c>
      <c r="B422" s="21">
        <v>265</v>
      </c>
      <c r="C422" s="21">
        <v>0</v>
      </c>
      <c r="D422" s="20">
        <f t="shared" si="17"/>
        <v>265</v>
      </c>
    </row>
    <row r="423" spans="1:4" ht="25.5" outlineLevel="4" x14ac:dyDescent="0.25">
      <c r="A423" s="7" t="s">
        <v>323</v>
      </c>
      <c r="B423" s="21">
        <f>B424</f>
        <v>7.5</v>
      </c>
      <c r="C423" s="21">
        <f>C424</f>
        <v>0</v>
      </c>
      <c r="D423" s="20">
        <f t="shared" si="17"/>
        <v>7.5</v>
      </c>
    </row>
    <row r="424" spans="1:4" outlineLevel="4" x14ac:dyDescent="0.25">
      <c r="A424" s="7" t="s">
        <v>321</v>
      </c>
      <c r="B424" s="21">
        <f>B425</f>
        <v>7.5</v>
      </c>
      <c r="C424" s="21">
        <f>C425</f>
        <v>0</v>
      </c>
      <c r="D424" s="20">
        <f t="shared" si="17"/>
        <v>7.5</v>
      </c>
    </row>
    <row r="425" spans="1:4" ht="38.25" outlineLevel="4" x14ac:dyDescent="0.25">
      <c r="A425" s="7" t="s">
        <v>324</v>
      </c>
      <c r="B425" s="21">
        <v>7.5</v>
      </c>
      <c r="C425" s="21">
        <v>0</v>
      </c>
      <c r="D425" s="20">
        <f t="shared" si="17"/>
        <v>7.5</v>
      </c>
    </row>
    <row r="426" spans="1:4" ht="37.5" outlineLevel="4" x14ac:dyDescent="0.25">
      <c r="A426" s="16" t="s">
        <v>239</v>
      </c>
      <c r="B426" s="19">
        <f>B5+B87+B99+B112+B126+B170+B176+B191+B206+B228+B234+B242+B259+B324+B342+B414+B419</f>
        <v>1743319</v>
      </c>
      <c r="C426" s="19">
        <f>C5+C87+C99+C112+C126+C170+C176+C191+C206+C228+C234+C242+C259+C324+C342+C414+C419</f>
        <v>1550549.2000000004</v>
      </c>
      <c r="D426" s="25">
        <f t="shared" si="17"/>
        <v>192769.79999999958</v>
      </c>
    </row>
    <row r="427" spans="1:4" ht="63.75" hidden="1" customHeight="1" x14ac:dyDescent="0.25">
      <c r="A427" s="11" t="s">
        <v>217</v>
      </c>
      <c r="B427" s="13">
        <v>29187.74</v>
      </c>
      <c r="C427" s="13">
        <v>9513.56</v>
      </c>
      <c r="D427" s="12">
        <f t="shared" ref="D427:D463" si="23">C427/B427%</f>
        <v>32.594370101967463</v>
      </c>
    </row>
    <row r="428" spans="1:4" ht="280.5" hidden="1" customHeight="1" outlineLevel="1" x14ac:dyDescent="0.25">
      <c r="A428" s="10" t="s">
        <v>218</v>
      </c>
      <c r="B428" s="15">
        <v>7569.7</v>
      </c>
      <c r="C428" s="15">
        <v>3400.11</v>
      </c>
      <c r="D428" s="9">
        <f t="shared" si="23"/>
        <v>44.917367927394743</v>
      </c>
    </row>
    <row r="429" spans="1:4" ht="178.5" hidden="1" customHeight="1" outlineLevel="3" x14ac:dyDescent="0.25">
      <c r="A429" s="7" t="s">
        <v>54</v>
      </c>
      <c r="B429" s="4">
        <v>7569.7</v>
      </c>
      <c r="C429" s="4">
        <v>3400.11</v>
      </c>
      <c r="D429" s="5">
        <f t="shared" si="23"/>
        <v>44.917367927394743</v>
      </c>
    </row>
    <row r="430" spans="1:4" ht="255" hidden="1" customHeight="1" outlineLevel="4" x14ac:dyDescent="0.25">
      <c r="A430" s="7" t="s">
        <v>219</v>
      </c>
      <c r="B430" s="4">
        <v>2527.4</v>
      </c>
      <c r="C430" s="4">
        <v>1215.08</v>
      </c>
      <c r="D430" s="5">
        <f t="shared" si="23"/>
        <v>48.076283928147497</v>
      </c>
    </row>
    <row r="431" spans="1:4" ht="140.25" hidden="1" customHeight="1" outlineLevel="4" x14ac:dyDescent="0.25">
      <c r="A431" s="7" t="s">
        <v>220</v>
      </c>
      <c r="B431" s="4">
        <v>16</v>
      </c>
      <c r="C431" s="4">
        <v>2.8</v>
      </c>
      <c r="D431" s="5">
        <f t="shared" si="23"/>
        <v>17.5</v>
      </c>
    </row>
    <row r="432" spans="1:4" ht="127.5" hidden="1" customHeight="1" outlineLevel="4" x14ac:dyDescent="0.25">
      <c r="A432" s="7" t="s">
        <v>221</v>
      </c>
      <c r="B432" s="4">
        <v>200</v>
      </c>
      <c r="C432" s="4">
        <v>38.619999999999997</v>
      </c>
      <c r="D432" s="5">
        <f t="shared" si="23"/>
        <v>19.309999999999999</v>
      </c>
    </row>
    <row r="433" spans="1:4" ht="153" hidden="1" customHeight="1" outlineLevel="4" x14ac:dyDescent="0.25">
      <c r="A433" s="7" t="s">
        <v>142</v>
      </c>
      <c r="B433" s="4">
        <v>3814</v>
      </c>
      <c r="C433" s="4">
        <v>1836.06</v>
      </c>
      <c r="D433" s="5">
        <f t="shared" si="23"/>
        <v>48.140010487676975</v>
      </c>
    </row>
    <row r="434" spans="1:4" ht="63.75" hidden="1" customHeight="1" outlineLevel="4" x14ac:dyDescent="0.25">
      <c r="A434" s="7" t="s">
        <v>143</v>
      </c>
      <c r="B434" s="4">
        <v>54</v>
      </c>
      <c r="C434" s="4">
        <v>4.2</v>
      </c>
      <c r="D434" s="5">
        <f t="shared" si="23"/>
        <v>7.7777777777777777</v>
      </c>
    </row>
    <row r="435" spans="1:4" ht="267.75" hidden="1" customHeight="1" outlineLevel="4" x14ac:dyDescent="0.25">
      <c r="A435" s="7" t="s">
        <v>27</v>
      </c>
      <c r="B435" s="4">
        <v>120</v>
      </c>
      <c r="C435" s="4">
        <v>0</v>
      </c>
      <c r="D435" s="5">
        <f t="shared" si="23"/>
        <v>0</v>
      </c>
    </row>
    <row r="436" spans="1:4" ht="165.75" hidden="1" customHeight="1" outlineLevel="4" x14ac:dyDescent="0.25">
      <c r="A436" s="7" t="s">
        <v>175</v>
      </c>
      <c r="B436" s="4">
        <v>137</v>
      </c>
      <c r="C436" s="4">
        <v>25.83</v>
      </c>
      <c r="D436" s="5">
        <f t="shared" si="23"/>
        <v>18.854014598540143</v>
      </c>
    </row>
    <row r="437" spans="1:4" ht="255" hidden="1" customHeight="1" outlineLevel="4" x14ac:dyDescent="0.25">
      <c r="A437" s="7" t="s">
        <v>222</v>
      </c>
      <c r="B437" s="4">
        <v>544.9</v>
      </c>
      <c r="C437" s="4">
        <v>230.6</v>
      </c>
      <c r="D437" s="5">
        <f t="shared" si="23"/>
        <v>42.319691686547991</v>
      </c>
    </row>
    <row r="438" spans="1:4" ht="242.25" hidden="1" customHeight="1" outlineLevel="4" x14ac:dyDescent="0.25">
      <c r="A438" s="7" t="s">
        <v>223</v>
      </c>
      <c r="B438" s="4">
        <v>156.4</v>
      </c>
      <c r="C438" s="4">
        <v>46.87</v>
      </c>
      <c r="D438" s="5">
        <f t="shared" si="23"/>
        <v>29.968030690537081</v>
      </c>
    </row>
    <row r="439" spans="1:4" ht="318.75" hidden="1" customHeight="1" outlineLevel="1" x14ac:dyDescent="0.25">
      <c r="A439" s="10" t="s">
        <v>224</v>
      </c>
      <c r="B439" s="15">
        <v>5356.64</v>
      </c>
      <c r="C439" s="15">
        <v>3014.78</v>
      </c>
      <c r="D439" s="9">
        <f t="shared" si="23"/>
        <v>56.281176259744917</v>
      </c>
    </row>
    <row r="440" spans="1:4" ht="76.5" hidden="1" customHeight="1" outlineLevel="3" x14ac:dyDescent="0.25">
      <c r="A440" s="7" t="s">
        <v>225</v>
      </c>
      <c r="B440" s="4">
        <v>5356.64</v>
      </c>
      <c r="C440" s="4">
        <v>3014.78</v>
      </c>
      <c r="D440" s="5">
        <f t="shared" si="23"/>
        <v>56.281176259744917</v>
      </c>
    </row>
    <row r="441" spans="1:4" ht="63.75" hidden="1" customHeight="1" outlineLevel="4" x14ac:dyDescent="0.25">
      <c r="A441" s="7" t="s">
        <v>226</v>
      </c>
      <c r="B441" s="4">
        <v>1612</v>
      </c>
      <c r="C441" s="4">
        <v>977.54</v>
      </c>
      <c r="D441" s="5">
        <f t="shared" si="23"/>
        <v>60.641439205955329</v>
      </c>
    </row>
    <row r="442" spans="1:4" ht="153" hidden="1" customHeight="1" outlineLevel="4" x14ac:dyDescent="0.25">
      <c r="A442" s="7" t="s">
        <v>142</v>
      </c>
      <c r="B442" s="4">
        <v>1057.0999999999999</v>
      </c>
      <c r="C442" s="4">
        <v>904.03</v>
      </c>
      <c r="D442" s="5">
        <f t="shared" si="23"/>
        <v>85.519818371015035</v>
      </c>
    </row>
    <row r="443" spans="1:4" ht="76.5" hidden="1" customHeight="1" outlineLevel="4" x14ac:dyDescent="0.25">
      <c r="A443" s="7" t="s">
        <v>143</v>
      </c>
      <c r="B443" s="4">
        <v>35.799999999999997</v>
      </c>
      <c r="C443" s="4">
        <v>4.2</v>
      </c>
      <c r="D443" s="5">
        <f t="shared" si="23"/>
        <v>11.731843575418996</v>
      </c>
    </row>
    <row r="444" spans="1:4" ht="63.75" hidden="1" customHeight="1" outlineLevel="4" x14ac:dyDescent="0.25">
      <c r="A444" s="7" t="s">
        <v>144</v>
      </c>
      <c r="B444" s="4">
        <v>1581.14</v>
      </c>
      <c r="C444" s="4">
        <v>785.17</v>
      </c>
      <c r="D444" s="5">
        <f t="shared" si="23"/>
        <v>49.658474265403441</v>
      </c>
    </row>
    <row r="445" spans="1:4" ht="153" hidden="1" customHeight="1" outlineLevel="4" x14ac:dyDescent="0.25">
      <c r="A445" s="7" t="s">
        <v>227</v>
      </c>
      <c r="B445" s="4">
        <v>1022.4</v>
      </c>
      <c r="C445" s="4">
        <v>343.84</v>
      </c>
      <c r="D445" s="5">
        <f t="shared" si="23"/>
        <v>33.630672926447573</v>
      </c>
    </row>
    <row r="446" spans="1:4" ht="191.25" hidden="1" customHeight="1" outlineLevel="4" x14ac:dyDescent="0.25">
      <c r="A446" s="7" t="s">
        <v>27</v>
      </c>
      <c r="B446" s="4">
        <v>48.2</v>
      </c>
      <c r="C446" s="4">
        <v>0</v>
      </c>
      <c r="D446" s="5">
        <f t="shared" si="23"/>
        <v>0</v>
      </c>
    </row>
    <row r="447" spans="1:4" ht="369.75" hidden="1" customHeight="1" outlineLevel="1" x14ac:dyDescent="0.25">
      <c r="A447" s="7" t="s">
        <v>228</v>
      </c>
      <c r="B447" s="4">
        <v>700</v>
      </c>
      <c r="C447" s="4">
        <v>0</v>
      </c>
      <c r="D447" s="5">
        <f t="shared" si="23"/>
        <v>0</v>
      </c>
    </row>
    <row r="448" spans="1:4" ht="63.75" hidden="1" customHeight="1" outlineLevel="3" x14ac:dyDescent="0.25">
      <c r="A448" s="7" t="s">
        <v>56</v>
      </c>
      <c r="B448" s="4">
        <v>700</v>
      </c>
      <c r="C448" s="4">
        <v>0</v>
      </c>
      <c r="D448" s="5">
        <f t="shared" si="23"/>
        <v>0</v>
      </c>
    </row>
    <row r="449" spans="1:4" ht="409.5" hidden="1" customHeight="1" outlineLevel="4" x14ac:dyDescent="0.25">
      <c r="A449" s="7" t="s">
        <v>229</v>
      </c>
      <c r="B449" s="4">
        <v>700</v>
      </c>
      <c r="C449" s="4">
        <v>0</v>
      </c>
      <c r="D449" s="5">
        <f t="shared" si="23"/>
        <v>0</v>
      </c>
    </row>
    <row r="450" spans="1:4" ht="409.5" hidden="1" customHeight="1" outlineLevel="1" x14ac:dyDescent="0.25">
      <c r="A450" s="7" t="s">
        <v>230</v>
      </c>
      <c r="B450" s="4">
        <v>15561.4</v>
      </c>
      <c r="C450" s="4">
        <v>3098.67</v>
      </c>
      <c r="D450" s="5">
        <f t="shared" si="23"/>
        <v>19.912540002827509</v>
      </c>
    </row>
    <row r="451" spans="1:4" ht="242.25" hidden="1" customHeight="1" outlineLevel="2" x14ac:dyDescent="0.25">
      <c r="A451" s="7" t="s">
        <v>231</v>
      </c>
      <c r="B451" s="4">
        <v>8255.93</v>
      </c>
      <c r="C451" s="4">
        <v>137.06</v>
      </c>
      <c r="D451" s="5">
        <f t="shared" si="23"/>
        <v>1.6601400447920462</v>
      </c>
    </row>
    <row r="452" spans="1:4" ht="357" hidden="1" customHeight="1" outlineLevel="3" x14ac:dyDescent="0.25">
      <c r="A452" s="7" t="s">
        <v>56</v>
      </c>
      <c r="B452" s="4">
        <v>1359.87</v>
      </c>
      <c r="C452" s="4">
        <v>137.06</v>
      </c>
      <c r="D452" s="5">
        <f t="shared" si="23"/>
        <v>10.078904601175113</v>
      </c>
    </row>
    <row r="453" spans="1:4" ht="63.75" hidden="1" customHeight="1" outlineLevel="4" x14ac:dyDescent="0.25">
      <c r="A453" s="7" t="s">
        <v>232</v>
      </c>
      <c r="B453" s="4">
        <v>1111</v>
      </c>
      <c r="C453" s="4">
        <v>0</v>
      </c>
      <c r="D453" s="5">
        <f t="shared" si="23"/>
        <v>0</v>
      </c>
    </row>
    <row r="454" spans="1:4" ht="242.25" hidden="1" customHeight="1" outlineLevel="4" x14ac:dyDescent="0.25">
      <c r="A454" s="7" t="s">
        <v>233</v>
      </c>
      <c r="B454" s="4">
        <v>98.87</v>
      </c>
      <c r="C454" s="4">
        <v>84.68</v>
      </c>
      <c r="D454" s="5">
        <f t="shared" si="23"/>
        <v>85.647820370183069</v>
      </c>
    </row>
    <row r="455" spans="1:4" ht="331.5" hidden="1" customHeight="1" outlineLevel="4" x14ac:dyDescent="0.25">
      <c r="A455" s="7" t="s">
        <v>234</v>
      </c>
      <c r="B455" s="4">
        <v>150</v>
      </c>
      <c r="C455" s="4">
        <v>52.38</v>
      </c>
      <c r="D455" s="5">
        <f t="shared" si="23"/>
        <v>34.92</v>
      </c>
    </row>
    <row r="456" spans="1:4" ht="409.5" hidden="1" customHeight="1" outlineLevel="3" x14ac:dyDescent="0.25">
      <c r="A456" s="7" t="s">
        <v>111</v>
      </c>
      <c r="B456" s="4">
        <v>6896.06</v>
      </c>
      <c r="C456" s="4">
        <v>0</v>
      </c>
      <c r="D456" s="5">
        <f t="shared" si="23"/>
        <v>0</v>
      </c>
    </row>
    <row r="457" spans="1:4" ht="63.75" hidden="1" customHeight="1" outlineLevel="4" x14ac:dyDescent="0.25">
      <c r="A457" s="7" t="s">
        <v>233</v>
      </c>
      <c r="B457" s="4">
        <v>6896.06</v>
      </c>
      <c r="C457" s="4">
        <v>0</v>
      </c>
      <c r="D457" s="5">
        <f t="shared" si="23"/>
        <v>0</v>
      </c>
    </row>
    <row r="458" spans="1:4" ht="409.5" hidden="1" customHeight="1" outlineLevel="2" x14ac:dyDescent="0.25">
      <c r="A458" s="7" t="s">
        <v>235</v>
      </c>
      <c r="B458" s="4">
        <v>7305.47</v>
      </c>
      <c r="C458" s="4">
        <v>2961.61</v>
      </c>
      <c r="D458" s="5">
        <f t="shared" si="23"/>
        <v>40.539623049577919</v>
      </c>
    </row>
    <row r="459" spans="1:4" ht="216.75" hidden="1" customHeight="1" outlineLevel="3" x14ac:dyDescent="0.25">
      <c r="A459" s="7" t="s">
        <v>56</v>
      </c>
      <c r="B459" s="4">
        <v>7305.47</v>
      </c>
      <c r="C459" s="4">
        <v>2961.61</v>
      </c>
      <c r="D459" s="5">
        <f t="shared" si="23"/>
        <v>40.539623049577919</v>
      </c>
    </row>
    <row r="460" spans="1:4" ht="344.25" hidden="1" customHeight="1" outlineLevel="4" x14ac:dyDescent="0.25">
      <c r="A460" s="7" t="s">
        <v>102</v>
      </c>
      <c r="B460" s="4">
        <v>2460.4</v>
      </c>
      <c r="C460" s="4">
        <v>0</v>
      </c>
      <c r="D460" s="5">
        <f t="shared" si="23"/>
        <v>0</v>
      </c>
    </row>
    <row r="461" spans="1:4" ht="63.75" hidden="1" customHeight="1" outlineLevel="4" x14ac:dyDescent="0.25">
      <c r="A461" s="7" t="s">
        <v>233</v>
      </c>
      <c r="B461" s="4">
        <v>4005.07</v>
      </c>
      <c r="C461" s="4">
        <v>2506.5500000000002</v>
      </c>
      <c r="D461" s="5">
        <f t="shared" si="23"/>
        <v>62.584424242272924</v>
      </c>
    </row>
    <row r="462" spans="1:4" ht="49.15" hidden="1" customHeight="1" outlineLevel="4" x14ac:dyDescent="0.25">
      <c r="A462" s="7" t="s">
        <v>236</v>
      </c>
      <c r="B462" s="4">
        <v>840</v>
      </c>
      <c r="C462" s="4">
        <v>455.06</v>
      </c>
      <c r="D462" s="5">
        <f t="shared" si="23"/>
        <v>54.173809523809524</v>
      </c>
    </row>
    <row r="463" spans="1:4" ht="22.15" hidden="1" customHeight="1" x14ac:dyDescent="0.25">
      <c r="A463" s="31" t="s">
        <v>237</v>
      </c>
      <c r="B463" s="8">
        <v>3404750.83</v>
      </c>
      <c r="C463" s="8">
        <v>1324073.96</v>
      </c>
      <c r="D463" s="12">
        <f t="shared" si="23"/>
        <v>38.889012033811589</v>
      </c>
    </row>
    <row r="464" spans="1:4" ht="12.75" customHeight="1" x14ac:dyDescent="0.25">
      <c r="A464" s="2"/>
      <c r="B464" s="6"/>
      <c r="C464" s="6"/>
      <c r="D464" s="6"/>
    </row>
    <row r="465" spans="1:4" x14ac:dyDescent="0.25">
      <c r="A465" s="36"/>
      <c r="B465" s="37"/>
      <c r="C465" s="3"/>
      <c r="D465" s="3"/>
    </row>
  </sheetData>
  <mergeCells count="7">
    <mergeCell ref="B3:B4"/>
    <mergeCell ref="A1:D1"/>
    <mergeCell ref="A465:B465"/>
    <mergeCell ref="A3:A4"/>
    <mergeCell ref="A2:D2"/>
    <mergeCell ref="C3:C4"/>
    <mergeCell ref="D3:D4"/>
  </mergeCells>
  <printOptions horizontalCentered="1"/>
  <pageMargins left="0.98425196850393704" right="0.59055118110236227" top="0.59055118110236227" bottom="0.59055118110236227" header="0.39370078740157483" footer="0.39370078740157483"/>
  <pageSetup paperSize="9" scale="88" fitToHeight="200" orientation="portrait" blackAndWhite="1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9F56149-543B-46D1-8235-35E604F670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FO451\user</dc:creator>
  <cp:lastModifiedBy>ufin402</cp:lastModifiedBy>
  <cp:lastPrinted>2021-07-20T11:37:41Z</cp:lastPrinted>
  <dcterms:created xsi:type="dcterms:W3CDTF">2020-07-06T07:31:05Z</dcterms:created>
  <dcterms:modified xsi:type="dcterms:W3CDTF">2022-07-15T11:46:44Z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Вариант_Всего расходы Исполнение программ(2).xlsx</vt:lpwstr>
  </property>
  <property fmtid="{D5CDD505-2E9C-101B-9397-08002B2CF9AE}" pid="3" name="Название отчета">
    <vt:lpwstr>Вариант_Всего расходы Исполнение программ(2).xlsx</vt:lpwstr>
  </property>
  <property fmtid="{D5CDD505-2E9C-101B-9397-08002B2CF9AE}" pid="4" name="Версия клиента">
    <vt:lpwstr>20.1.25.6250 (.NET 4.0)</vt:lpwstr>
  </property>
  <property fmtid="{D5CDD505-2E9C-101B-9397-08002B2CF9AE}" pid="5" name="Версия базы">
    <vt:lpwstr>20.1.1944.10848812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b2020</vt:lpwstr>
  </property>
  <property fmtid="{D5CDD505-2E9C-101B-9397-08002B2CF9AE}" pid="9" name="Пользователь">
    <vt:lpwstr>наталья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