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in402\Desktop\"/>
    </mc:Choice>
  </mc:AlternateContent>
  <xr:revisionPtr revIDLastSave="0" documentId="13_ncr:1_{C5A9A833-FCD8-4A2B-BF5F-602CD40BD197}" xr6:coauthVersionLast="36" xr6:coauthVersionMax="36" xr10:uidLastSave="{00000000-0000-0000-0000-000000000000}"/>
  <bookViews>
    <workbookView xWindow="0" yWindow="0" windowWidth="17970" windowHeight="5955" xr2:uid="{1CD51B18-6271-41E0-807A-76264C2A1C77}"/>
  </bookViews>
  <sheets>
    <sheet name="разделы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29" i="1" l="1"/>
  <c r="D18" i="1" l="1"/>
  <c r="D27" i="1"/>
  <c r="G22" i="1"/>
  <c r="H22" i="1"/>
  <c r="F18" i="1"/>
  <c r="L17" i="1" l="1"/>
  <c r="K17" i="1"/>
  <c r="J17" i="1"/>
  <c r="F14" i="1"/>
  <c r="G14" i="1"/>
  <c r="H14" i="1"/>
  <c r="E14" i="1"/>
  <c r="L49" i="1" l="1"/>
  <c r="K49" i="1"/>
  <c r="J49" i="1"/>
  <c r="I49" i="1"/>
  <c r="L48" i="1"/>
  <c r="K48" i="1"/>
  <c r="J48" i="1"/>
  <c r="I48" i="1"/>
  <c r="H47" i="1"/>
  <c r="G47" i="1"/>
  <c r="F47" i="1"/>
  <c r="E47" i="1"/>
  <c r="D47" i="1"/>
  <c r="L46" i="1"/>
  <c r="K46" i="1"/>
  <c r="J46" i="1"/>
  <c r="I46" i="1"/>
  <c r="H45" i="1"/>
  <c r="L45" i="1" s="1"/>
  <c r="G45" i="1"/>
  <c r="F45" i="1"/>
  <c r="J45" i="1" s="1"/>
  <c r="E45" i="1"/>
  <c r="D45" i="1"/>
  <c r="J44" i="1"/>
  <c r="I44" i="1"/>
  <c r="L43" i="1"/>
  <c r="K43" i="1"/>
  <c r="J43" i="1"/>
  <c r="I43" i="1"/>
  <c r="H42" i="1"/>
  <c r="G42" i="1"/>
  <c r="K42" i="1" s="1"/>
  <c r="F42" i="1"/>
  <c r="E42" i="1"/>
  <c r="D42" i="1"/>
  <c r="L41" i="1"/>
  <c r="K41" i="1"/>
  <c r="J41" i="1"/>
  <c r="I41" i="1"/>
  <c r="L40" i="1"/>
  <c r="K40" i="1"/>
  <c r="J40" i="1"/>
  <c r="I40" i="1"/>
  <c r="L39" i="1"/>
  <c r="K39" i="1"/>
  <c r="J39" i="1"/>
  <c r="I39" i="1"/>
  <c r="H38" i="1"/>
  <c r="G38" i="1"/>
  <c r="F38" i="1"/>
  <c r="E38" i="1"/>
  <c r="D38" i="1"/>
  <c r="L37" i="1"/>
  <c r="K37" i="1"/>
  <c r="J37" i="1"/>
  <c r="I37" i="1"/>
  <c r="L36" i="1"/>
  <c r="K36" i="1"/>
  <c r="J36" i="1"/>
  <c r="I36" i="1"/>
  <c r="H35" i="1"/>
  <c r="G35" i="1"/>
  <c r="F35" i="1"/>
  <c r="E35" i="1"/>
  <c r="D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H29" i="1"/>
  <c r="G29" i="1"/>
  <c r="E29" i="1"/>
  <c r="D29" i="1"/>
  <c r="L28" i="1"/>
  <c r="K28" i="1"/>
  <c r="J28" i="1"/>
  <c r="I28" i="1"/>
  <c r="H27" i="1"/>
  <c r="G27" i="1"/>
  <c r="F27" i="1"/>
  <c r="E27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F22" i="1"/>
  <c r="E22" i="1"/>
  <c r="D22" i="1"/>
  <c r="L21" i="1"/>
  <c r="K21" i="1"/>
  <c r="J21" i="1"/>
  <c r="I21" i="1"/>
  <c r="L20" i="1"/>
  <c r="K20" i="1"/>
  <c r="J20" i="1"/>
  <c r="I20" i="1"/>
  <c r="L19" i="1"/>
  <c r="K19" i="1"/>
  <c r="J19" i="1"/>
  <c r="I19" i="1"/>
  <c r="H18" i="1"/>
  <c r="G18" i="1"/>
  <c r="K18" i="1" s="1"/>
  <c r="E18" i="1"/>
  <c r="I18" i="1"/>
  <c r="L16" i="1"/>
  <c r="K16" i="1"/>
  <c r="J16" i="1"/>
  <c r="I16" i="1"/>
  <c r="L15" i="1"/>
  <c r="K15" i="1"/>
  <c r="J15" i="1"/>
  <c r="I15" i="1"/>
  <c r="L14" i="1"/>
  <c r="K14" i="1"/>
  <c r="L13" i="1"/>
  <c r="K13" i="1"/>
  <c r="J13" i="1"/>
  <c r="I13" i="1"/>
  <c r="L12" i="1"/>
  <c r="K12" i="1"/>
  <c r="J12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H5" i="1"/>
  <c r="G5" i="1"/>
  <c r="F5" i="1"/>
  <c r="E5" i="1"/>
  <c r="D5" i="1"/>
  <c r="D50" i="1" s="1"/>
  <c r="F50" i="1" l="1"/>
  <c r="L27" i="1"/>
  <c r="K29" i="1"/>
  <c r="K38" i="1"/>
  <c r="L42" i="1"/>
  <c r="K45" i="1"/>
  <c r="L47" i="1"/>
  <c r="I47" i="1"/>
  <c r="I42" i="1"/>
  <c r="I35" i="1"/>
  <c r="I27" i="1"/>
  <c r="L38" i="1"/>
  <c r="L35" i="1"/>
  <c r="L29" i="1"/>
  <c r="H50" i="1"/>
  <c r="G50" i="1"/>
  <c r="L18" i="1"/>
  <c r="K47" i="1"/>
  <c r="K35" i="1"/>
  <c r="K27" i="1"/>
  <c r="J38" i="1"/>
  <c r="J29" i="1"/>
  <c r="J22" i="1"/>
  <c r="E50" i="1"/>
  <c r="J50" i="1" s="1"/>
  <c r="J14" i="1"/>
  <c r="K50" i="1"/>
  <c r="I5" i="1"/>
  <c r="K5" i="1"/>
  <c r="I14" i="1"/>
  <c r="J18" i="1"/>
  <c r="I22" i="1"/>
  <c r="K22" i="1"/>
  <c r="J27" i="1"/>
  <c r="I29" i="1"/>
  <c r="J35" i="1"/>
  <c r="I38" i="1"/>
  <c r="J42" i="1"/>
  <c r="I45" i="1"/>
  <c r="J47" i="1"/>
  <c r="J5" i="1"/>
  <c r="L5" i="1"/>
  <c r="I50" i="1" l="1"/>
  <c r="L50" i="1"/>
</calcChain>
</file>

<file path=xl/sharedStrings.xml><?xml version="1.0" encoding="utf-8"?>
<sst xmlns="http://schemas.openxmlformats.org/spreadsheetml/2006/main" count="105" uniqueCount="74">
  <si>
    <t>тыс. рублей</t>
  </si>
  <si>
    <t xml:space="preserve">Наименование </t>
  </si>
  <si>
    <t>Раздел</t>
  </si>
  <si>
    <t>Подраздел</t>
  </si>
  <si>
    <t xml:space="preserve">2025 год </t>
  </si>
  <si>
    <t>Темп роста 2025 к 2024, %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</si>
  <si>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</si>
  <si>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</si>
  <si>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</si>
  <si>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</si>
  <si>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</si>
  <si>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</si>
  <si>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</si>
  <si>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</si>
  <si>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</si>
  <si>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</si>
  <si>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</si>
  <si>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</si>
  <si>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</si>
  <si>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</si>
  <si>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</si>
  <si>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</si>
  <si>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</si>
  <si>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</si>
  <si>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</si>
  <si>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</si>
  <si>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</si>
  <si>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</si>
  <si>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</si>
  <si>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08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</si>
  <si>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</si>
  <si>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</si>
  <si>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</si>
  <si>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</si>
  <si>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</si>
  <si>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</si>
  <si>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</si>
  <si>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</si>
  <si>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</si>
  <si>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</si>
  <si>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</si>
  <si>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</si>
  <si>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</si>
  <si>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</si>
  <si>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</si>
  <si>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</si>
  <si>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</si>
  <si>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</si>
  <si>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</si>
  <si>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</si>
  <si>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</si>
  <si>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</si>
  <si>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</si>
  <si>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</si>
  <si>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</si>
  <si>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</si>
  <si>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</si>
  <si>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</si>
  <si>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</si>
  <si>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</si>
  <si>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</si>
  <si>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</si>
  <si>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</si>
  <si>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</si>
  <si>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</t>
  </si>
  <si>
    <t xml:space="preserve">2026 год </t>
  </si>
  <si>
    <t>Темп роста 2026 к 2025, %</t>
  </si>
  <si>
    <t>Другие вопросы в области национальной безопасности и правоохранительной деятельности</t>
  </si>
  <si>
    <t>Сведения о расходах бюджета по разделам,подразделам классификации расходов на 2025 год и на плановый период 2026 и 2027 годов в сравнении с ожидаемым исполнением за 2024 год (оценка текущего финансового года) и отчетом за 2023 год (отчетный финансовый год)</t>
  </si>
  <si>
    <t>2023 год (исполнение)</t>
  </si>
  <si>
    <t>2024 год (ожидаемая оценка)</t>
  </si>
  <si>
    <t xml:space="preserve">2027 год </t>
  </si>
  <si>
    <t>Темп роста 2025 к 2023, %</t>
  </si>
  <si>
    <t>Темп роста 2027 к 2026,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</si>
</sst>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2">
      <alignment horizontal="center" vertical="center" wrapText="1"/>
    </xf>
    <xf numFmtId="10" fontId="6" fillId="2" borderId="2">
      <alignment horizontal="right" vertical="top" shrinkToFit="1"/>
    </xf>
    <xf numFmtId="0" fontId="7" fillId="0" borderId="0">
      <alignment horizontal="center"/>
    </xf>
  </cellStyleXfs>
  <cellXfs count="23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5" fillId="0" borderId="5" xfId="3" applyNumberFormat="1" applyFont="1" applyFill="1" applyBorder="1" applyAlignment="1" applyProtection="1">
      <alignment horizontal="left" vertical="top" wrapText="1"/>
    </xf>
    <xf numFmtId="49" fontId="5" fillId="0" borderId="5" xfId="3" applyNumberFormat="1" applyFont="1" applyFill="1" applyBorder="1" applyAlignment="1" applyProtection="1">
      <alignment vertical="top" wrapText="1"/>
    </xf>
    <xf numFmtId="1" fontId="5" fillId="0" borderId="5" xfId="4" applyNumberFormat="1" applyFont="1" applyFill="1" applyBorder="1" applyAlignment="1" applyProtection="1">
      <alignment horizontal="center" vertical="top" shrinkToFit="1"/>
    </xf>
    <xf numFmtId="164" fontId="5" fillId="0" borderId="5" xfId="1" applyNumberFormat="1" applyFont="1" applyFill="1" applyBorder="1" applyAlignment="1" applyProtection="1">
      <alignment vertical="center" shrinkToFit="1"/>
    </xf>
    <xf numFmtId="164" fontId="8" fillId="0" borderId="5" xfId="1" applyNumberFormat="1" applyFont="1" applyFill="1" applyBorder="1" applyAlignment="1">
      <alignment vertical="center"/>
    </xf>
    <xf numFmtId="49" fontId="5" fillId="0" borderId="5" xfId="4" applyNumberFormat="1" applyFont="1" applyFill="1" applyBorder="1" applyAlignment="1" applyProtection="1">
      <alignment horizontal="center" vertical="top" shrinkToFit="1"/>
    </xf>
    <xf numFmtId="0" fontId="8" fillId="0" borderId="5" xfId="0" applyFont="1" applyFill="1" applyBorder="1"/>
    <xf numFmtId="164" fontId="8" fillId="0" borderId="5" xfId="1" applyNumberFormat="1" applyFont="1" applyFill="1" applyBorder="1" applyAlignment="1"/>
    <xf numFmtId="164" fontId="5" fillId="0" borderId="5" xfId="1" applyNumberFormat="1" applyFont="1" applyFill="1" applyBorder="1" applyAlignment="1" applyProtection="1">
      <alignment vertical="top" shrinkToFit="1"/>
    </xf>
    <xf numFmtId="164" fontId="5" fillId="3" borderId="5" xfId="1" applyNumberFormat="1" applyFont="1" applyFill="1" applyBorder="1" applyAlignment="1" applyProtection="1">
      <alignment vertical="center" shrinkToFit="1"/>
    </xf>
    <xf numFmtId="164" fontId="8" fillId="3" borderId="5" xfId="1" applyNumberFormat="1" applyFont="1" applyFill="1" applyBorder="1" applyAlignment="1"/>
    <xf numFmtId="0" fontId="5" fillId="0" borderId="2" xfId="2" applyNumberFormat="1" applyFont="1" applyProtection="1">
      <alignment horizontal="center" vertical="center" wrapText="1"/>
    </xf>
    <xf numFmtId="0" fontId="5" fillId="0" borderId="3" xfId="2" applyFont="1" applyBorder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5" fillId="0" borderId="3" xfId="2" applyNumberFormat="1" applyFont="1" applyBorder="1" applyAlignment="1" applyProtection="1">
      <alignment horizontal="center" vertical="center" wrapText="1"/>
    </xf>
    <xf numFmtId="0" fontId="5" fillId="0" borderId="4" xfId="2" applyNumberFormat="1" applyFont="1" applyBorder="1" applyAlignment="1" applyProtection="1">
      <alignment horizontal="center" vertical="center" wrapText="1"/>
    </xf>
    <xf numFmtId="0" fontId="5" fillId="0" borderId="2" xfId="2" applyNumberFormat="1" applyFont="1" applyFill="1" applyProtection="1">
      <alignment horizontal="center" vertical="center" wrapText="1"/>
    </xf>
    <xf numFmtId="0" fontId="5" fillId="0" borderId="3" xfId="2" applyFont="1" applyFill="1" applyBorder="1">
      <alignment horizontal="center" vertical="center" wrapText="1"/>
    </xf>
    <xf numFmtId="164" fontId="8" fillId="3" borderId="5" xfId="1" applyNumberFormat="1" applyFont="1" applyFill="1" applyBorder="1" applyAlignment="1">
      <alignment vertical="center"/>
    </xf>
  </cellXfs>
  <cellStyles count="5">
    <cellStyle name="xl22" xfId="2" xr:uid="{365E2892-CC92-4550-8E6B-AF8140E2EAE8}"/>
    <cellStyle name="xl32" xfId="3" xr:uid="{AA3E9AC5-E20B-46A6-B8AC-08A6514C708E}"/>
    <cellStyle name="xl34" xfId="4" xr:uid="{0D97603D-2D95-41AB-80A1-A250F1F0647D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2756-5C96-451F-9EB8-623BEC55B5FB}">
  <dimension ref="A1:L50"/>
  <sheetViews>
    <sheetView tabSelected="1" topLeftCell="A41" workbookViewId="0">
      <selection activeCell="E50" sqref="E5:E50"/>
    </sheetView>
  </sheetViews>
  <sheetFormatPr defaultRowHeight="15" x14ac:dyDescent="0.25"/>
  <cols>
    <col min="1" max="1" width="37" customWidth="1"/>
    <col min="2" max="2" width="5.7109375" customWidth="1"/>
    <col min="3" max="3" width="7.140625" customWidth="1"/>
    <col min="4" max="4" width="14.5703125" customWidth="1"/>
    <col min="5" max="5" width="13" customWidth="1"/>
    <col min="6" max="6" width="12.5703125" customWidth="1"/>
    <col min="7" max="7" width="13.85546875" customWidth="1"/>
    <col min="8" max="8" width="12.7109375" customWidth="1"/>
  </cols>
  <sheetData>
    <row r="1" spans="1:12" ht="63" customHeight="1" x14ac:dyDescent="0.3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17" t="s">
        <v>0</v>
      </c>
      <c r="L2" s="17"/>
    </row>
    <row r="3" spans="1:12" x14ac:dyDescent="0.25">
      <c r="A3" s="14" t="s">
        <v>1</v>
      </c>
      <c r="B3" s="18" t="s">
        <v>2</v>
      </c>
      <c r="C3" s="18" t="s">
        <v>3</v>
      </c>
      <c r="D3" s="18" t="s">
        <v>69</v>
      </c>
      <c r="E3" s="20" t="s">
        <v>70</v>
      </c>
      <c r="F3" s="20" t="s">
        <v>4</v>
      </c>
      <c r="G3" s="14" t="s">
        <v>65</v>
      </c>
      <c r="H3" s="14" t="s">
        <v>71</v>
      </c>
      <c r="I3" s="14" t="s">
        <v>72</v>
      </c>
      <c r="J3" s="14" t="s">
        <v>5</v>
      </c>
      <c r="K3" s="14" t="s">
        <v>66</v>
      </c>
      <c r="L3" s="14" t="s">
        <v>73</v>
      </c>
    </row>
    <row r="4" spans="1:12" ht="36.75" customHeight="1" x14ac:dyDescent="0.25">
      <c r="A4" s="15"/>
      <c r="B4" s="19"/>
      <c r="C4" s="19"/>
      <c r="D4" s="19"/>
      <c r="E4" s="21"/>
      <c r="F4" s="21"/>
      <c r="G4" s="15"/>
      <c r="H4" s="15"/>
      <c r="I4" s="15"/>
      <c r="J4" s="15"/>
      <c r="K4" s="15"/>
      <c r="L4" s="15"/>
    </row>
    <row r="5" spans="1:12" x14ac:dyDescent="0.25">
      <c r="A5" s="3" t="s">
        <v>6</v>
      </c>
      <c r="B5" s="4" t="s">
        <v>7</v>
      </c>
      <c r="C5" s="5"/>
      <c r="D5" s="12">
        <f>D6+D7+D8+D9+D10+D12+D13+D11</f>
        <v>414014.9</v>
      </c>
      <c r="E5" s="12">
        <f>E6+E7+E8+E9+E10+E12+E13+E11</f>
        <v>429826.4</v>
      </c>
      <c r="F5" s="6">
        <f>F6+F7+F8+F9+F10+F12+F13</f>
        <v>440823.3</v>
      </c>
      <c r="G5" s="12">
        <f t="shared" ref="G5:H5" si="0">G6+G7+G8+G9+G10+G12+G13</f>
        <v>415061.9</v>
      </c>
      <c r="H5" s="12">
        <f t="shared" si="0"/>
        <v>435097.7</v>
      </c>
      <c r="I5" s="6">
        <f>F5/D5*100</f>
        <v>106.47522589162853</v>
      </c>
      <c r="J5" s="7">
        <f>F5/E5*100</f>
        <v>102.55845150507274</v>
      </c>
      <c r="K5" s="7">
        <f>G5/F5*100</f>
        <v>94.156071151411467</v>
      </c>
      <c r="L5" s="7">
        <f>H5/G5*100</f>
        <v>104.82718360803534</v>
      </c>
    </row>
    <row r="6" spans="1:12" ht="38.25" x14ac:dyDescent="0.25">
      <c r="A6" s="3" t="s">
        <v>8</v>
      </c>
      <c r="B6" s="4"/>
      <c r="C6" s="8" t="s">
        <v>9</v>
      </c>
      <c r="D6" s="22">
        <v>6852.3</v>
      </c>
      <c r="E6" s="22">
        <v>6084.2</v>
      </c>
      <c r="F6" s="6">
        <v>6259</v>
      </c>
      <c r="G6" s="12">
        <v>6209</v>
      </c>
      <c r="H6" s="12">
        <v>6259</v>
      </c>
      <c r="I6" s="6">
        <f t="shared" ref="I6:I50" si="1">F6/D6*100</f>
        <v>91.341593333625198</v>
      </c>
      <c r="J6" s="7">
        <f t="shared" ref="J6:L50" si="2">F6/E6*100</f>
        <v>102.87301535123763</v>
      </c>
      <c r="K6" s="7">
        <f t="shared" si="2"/>
        <v>99.201150343505347</v>
      </c>
      <c r="L6" s="7">
        <f t="shared" si="2"/>
        <v>100.80528265421162</v>
      </c>
    </row>
    <row r="7" spans="1:12" ht="63.75" x14ac:dyDescent="0.25">
      <c r="A7" s="3" t="s">
        <v>10</v>
      </c>
      <c r="B7" s="4"/>
      <c r="C7" s="8" t="s">
        <v>11</v>
      </c>
      <c r="D7" s="22">
        <v>4616.5</v>
      </c>
      <c r="E7" s="22">
        <v>10964</v>
      </c>
      <c r="F7" s="6">
        <v>9679.5</v>
      </c>
      <c r="G7" s="12">
        <v>9679.5</v>
      </c>
      <c r="H7" s="12">
        <v>9679.5</v>
      </c>
      <c r="I7" s="6">
        <f t="shared" si="1"/>
        <v>209.67182930791725</v>
      </c>
      <c r="J7" s="7">
        <f t="shared" si="2"/>
        <v>88.284385260853711</v>
      </c>
      <c r="K7" s="7">
        <f t="shared" si="2"/>
        <v>100</v>
      </c>
      <c r="L7" s="7">
        <f t="shared" si="2"/>
        <v>100</v>
      </c>
    </row>
    <row r="8" spans="1:12" ht="63.75" x14ac:dyDescent="0.25">
      <c r="A8" s="3" t="s">
        <v>12</v>
      </c>
      <c r="B8" s="4"/>
      <c r="C8" s="8" t="s">
        <v>13</v>
      </c>
      <c r="D8" s="22">
        <v>139169.70000000001</v>
      </c>
      <c r="E8" s="22">
        <v>143417.1</v>
      </c>
      <c r="F8" s="6">
        <v>149001.29999999999</v>
      </c>
      <c r="G8" s="12">
        <v>144051.29999999999</v>
      </c>
      <c r="H8" s="12">
        <v>149001.29999999999</v>
      </c>
      <c r="I8" s="6">
        <f t="shared" si="1"/>
        <v>107.06446877445303</v>
      </c>
      <c r="J8" s="7">
        <f t="shared" si="2"/>
        <v>103.89367795053728</v>
      </c>
      <c r="K8" s="7">
        <f t="shared" si="2"/>
        <v>96.677881333921249</v>
      </c>
      <c r="L8" s="7">
        <f t="shared" si="2"/>
        <v>103.43627582673673</v>
      </c>
    </row>
    <row r="9" spans="1:12" x14ac:dyDescent="0.25">
      <c r="A9" s="3" t="s">
        <v>14</v>
      </c>
      <c r="B9" s="4"/>
      <c r="C9" s="8" t="s">
        <v>15</v>
      </c>
      <c r="D9" s="22">
        <v>2.2000000000000002</v>
      </c>
      <c r="E9" s="22">
        <v>7</v>
      </c>
      <c r="F9" s="6">
        <v>7.4</v>
      </c>
      <c r="G9" s="12">
        <v>46.3</v>
      </c>
      <c r="H9" s="12">
        <v>7.2</v>
      </c>
      <c r="I9" s="6">
        <f t="shared" si="1"/>
        <v>336.36363636363632</v>
      </c>
      <c r="J9" s="7">
        <f t="shared" si="2"/>
        <v>105.71428571428572</v>
      </c>
      <c r="K9" s="7">
        <f t="shared" si="2"/>
        <v>625.67567567567562</v>
      </c>
      <c r="L9" s="7">
        <f t="shared" si="2"/>
        <v>15.550755939524841</v>
      </c>
    </row>
    <row r="10" spans="1:12" ht="51" x14ac:dyDescent="0.25">
      <c r="A10" s="3" t="s">
        <v>16</v>
      </c>
      <c r="B10" s="4"/>
      <c r="C10" s="8" t="s">
        <v>17</v>
      </c>
      <c r="D10" s="22">
        <v>7089.3</v>
      </c>
      <c r="E10" s="22">
        <v>8945.1</v>
      </c>
      <c r="F10" s="6">
        <v>7256.2</v>
      </c>
      <c r="G10" s="12">
        <v>7256.2</v>
      </c>
      <c r="H10" s="12">
        <v>7256.2</v>
      </c>
      <c r="I10" s="6">
        <f t="shared" si="1"/>
        <v>102.35425218286713</v>
      </c>
      <c r="J10" s="7">
        <f t="shared" si="2"/>
        <v>81.119272003666808</v>
      </c>
      <c r="K10" s="7">
        <f t="shared" si="2"/>
        <v>100</v>
      </c>
      <c r="L10" s="7">
        <f t="shared" si="2"/>
        <v>100</v>
      </c>
    </row>
    <row r="11" spans="1:12" ht="25.5" hidden="1" x14ac:dyDescent="0.25">
      <c r="A11" s="3" t="s">
        <v>18</v>
      </c>
      <c r="B11" s="4"/>
      <c r="C11" s="8" t="s">
        <v>19</v>
      </c>
      <c r="D11" s="22">
        <v>0</v>
      </c>
      <c r="E11" s="22">
        <v>0</v>
      </c>
      <c r="F11" s="6">
        <v>0</v>
      </c>
      <c r="G11" s="12">
        <v>0</v>
      </c>
      <c r="H11" s="12">
        <v>0</v>
      </c>
      <c r="I11" s="6"/>
      <c r="J11" s="7"/>
      <c r="K11" s="7"/>
      <c r="L11" s="7"/>
    </row>
    <row r="12" spans="1:12" x14ac:dyDescent="0.25">
      <c r="A12" s="3" t="s">
        <v>20</v>
      </c>
      <c r="B12" s="4"/>
      <c r="C12" s="8" t="s">
        <v>21</v>
      </c>
      <c r="D12" s="22">
        <v>0</v>
      </c>
      <c r="E12" s="22">
        <v>5247.9</v>
      </c>
      <c r="F12" s="6">
        <v>10000</v>
      </c>
      <c r="G12" s="12">
        <v>5000</v>
      </c>
      <c r="H12" s="12">
        <v>5000</v>
      </c>
      <c r="I12" s="6"/>
      <c r="J12" s="7">
        <f t="shared" si="2"/>
        <v>190.5524114407668</v>
      </c>
      <c r="K12" s="7">
        <f t="shared" si="2"/>
        <v>50</v>
      </c>
      <c r="L12" s="7">
        <f t="shared" si="2"/>
        <v>100</v>
      </c>
    </row>
    <row r="13" spans="1:12" x14ac:dyDescent="0.25">
      <c r="A13" s="3" t="s">
        <v>22</v>
      </c>
      <c r="B13" s="4"/>
      <c r="C13" s="8" t="s">
        <v>23</v>
      </c>
      <c r="D13" s="22">
        <v>256284.9</v>
      </c>
      <c r="E13" s="22">
        <v>255161.1</v>
      </c>
      <c r="F13" s="6">
        <v>258619.9</v>
      </c>
      <c r="G13" s="12">
        <v>242819.6</v>
      </c>
      <c r="H13" s="12">
        <v>257894.5</v>
      </c>
      <c r="I13" s="6">
        <f t="shared" si="1"/>
        <v>100.91109542544254</v>
      </c>
      <c r="J13" s="7">
        <f t="shared" si="2"/>
        <v>101.35553577720114</v>
      </c>
      <c r="K13" s="7">
        <f t="shared" si="2"/>
        <v>93.890532012424416</v>
      </c>
      <c r="L13" s="7">
        <f t="shared" si="2"/>
        <v>106.20827149043981</v>
      </c>
    </row>
    <row r="14" spans="1:12" ht="38.25" x14ac:dyDescent="0.25">
      <c r="A14" s="3" t="s">
        <v>24</v>
      </c>
      <c r="B14" s="4" t="s">
        <v>11</v>
      </c>
      <c r="C14" s="8"/>
      <c r="D14" s="12">
        <f>D15+D16+D17</f>
        <v>24759.899999999998</v>
      </c>
      <c r="E14" s="12">
        <f>E15+E16+E17</f>
        <v>29112.5</v>
      </c>
      <c r="F14" s="6">
        <f t="shared" ref="F14:H14" si="3">F15+F16+F17</f>
        <v>25929.200000000001</v>
      </c>
      <c r="G14" s="12">
        <f t="shared" si="3"/>
        <v>23625.200000000001</v>
      </c>
      <c r="H14" s="12">
        <f t="shared" si="3"/>
        <v>26764.2</v>
      </c>
      <c r="I14" s="6">
        <f t="shared" si="1"/>
        <v>104.72255542227555</v>
      </c>
      <c r="J14" s="7">
        <f t="shared" si="2"/>
        <v>89.065521683125809</v>
      </c>
      <c r="K14" s="7">
        <f t="shared" si="2"/>
        <v>91.114264998534466</v>
      </c>
      <c r="L14" s="7">
        <f t="shared" si="2"/>
        <v>113.28666000711105</v>
      </c>
    </row>
    <row r="15" spans="1:12" x14ac:dyDescent="0.25">
      <c r="A15" s="3" t="s">
        <v>25</v>
      </c>
      <c r="B15" s="4"/>
      <c r="C15" s="8" t="s">
        <v>13</v>
      </c>
      <c r="D15" s="22">
        <v>2877.3</v>
      </c>
      <c r="E15" s="22">
        <v>3283.4</v>
      </c>
      <c r="F15" s="6">
        <v>3833.4</v>
      </c>
      <c r="G15" s="12">
        <v>3833.4</v>
      </c>
      <c r="H15" s="12">
        <v>3833.4</v>
      </c>
      <c r="I15" s="6">
        <f t="shared" si="1"/>
        <v>133.22906891877801</v>
      </c>
      <c r="J15" s="7">
        <f t="shared" si="2"/>
        <v>116.75092891514893</v>
      </c>
      <c r="K15" s="7">
        <f t="shared" si="2"/>
        <v>100</v>
      </c>
      <c r="L15" s="7">
        <f t="shared" si="2"/>
        <v>100</v>
      </c>
    </row>
    <row r="16" spans="1:12" ht="51" x14ac:dyDescent="0.25">
      <c r="A16" s="3" t="s">
        <v>26</v>
      </c>
      <c r="B16" s="4"/>
      <c r="C16" s="8" t="s">
        <v>27</v>
      </c>
      <c r="D16" s="22">
        <v>21748</v>
      </c>
      <c r="E16" s="22">
        <v>25679.1</v>
      </c>
      <c r="F16" s="6">
        <v>21945.8</v>
      </c>
      <c r="G16" s="12">
        <v>19641.8</v>
      </c>
      <c r="H16" s="12">
        <v>22780.799999999999</v>
      </c>
      <c r="I16" s="6">
        <f t="shared" si="1"/>
        <v>100.90950892036048</v>
      </c>
      <c r="J16" s="7">
        <f t="shared" si="2"/>
        <v>85.461717895097564</v>
      </c>
      <c r="K16" s="7">
        <f t="shared" si="2"/>
        <v>89.501408014289751</v>
      </c>
      <c r="L16" s="7">
        <f t="shared" si="2"/>
        <v>115.98122371676732</v>
      </c>
    </row>
    <row r="17" spans="1:12" ht="38.25" x14ac:dyDescent="0.25">
      <c r="A17" s="3" t="s">
        <v>67</v>
      </c>
      <c r="B17" s="4"/>
      <c r="C17" s="8" t="s">
        <v>61</v>
      </c>
      <c r="D17" s="22">
        <v>134.6</v>
      </c>
      <c r="E17" s="22">
        <v>150</v>
      </c>
      <c r="F17" s="6">
        <v>150</v>
      </c>
      <c r="G17" s="12">
        <v>150</v>
      </c>
      <c r="H17" s="12">
        <v>150</v>
      </c>
      <c r="I17" s="6"/>
      <c r="J17" s="7">
        <f t="shared" si="2"/>
        <v>100</v>
      </c>
      <c r="K17" s="7">
        <f t="shared" si="2"/>
        <v>100</v>
      </c>
      <c r="L17" s="7">
        <f t="shared" si="2"/>
        <v>100</v>
      </c>
    </row>
    <row r="18" spans="1:12" x14ac:dyDescent="0.25">
      <c r="A18" s="3" t="s">
        <v>28</v>
      </c>
      <c r="B18" s="4" t="s">
        <v>13</v>
      </c>
      <c r="C18" s="8"/>
      <c r="D18" s="12">
        <f>D19+D20+D21</f>
        <v>49840.9</v>
      </c>
      <c r="E18" s="12">
        <f t="shared" ref="E18:F18" si="4">E19+E20+E21</f>
        <v>49170.100000000006</v>
      </c>
      <c r="F18" s="6">
        <f t="shared" si="4"/>
        <v>34899</v>
      </c>
      <c r="G18" s="12">
        <f t="shared" ref="G18:H18" si="5">G19+G20+G21</f>
        <v>30049.4</v>
      </c>
      <c r="H18" s="12">
        <f t="shared" si="5"/>
        <v>29420.3</v>
      </c>
      <c r="I18" s="6">
        <f t="shared" si="1"/>
        <v>70.020806205345409</v>
      </c>
      <c r="J18" s="7">
        <f t="shared" si="2"/>
        <v>70.976060654747485</v>
      </c>
      <c r="K18" s="7">
        <f t="shared" si="2"/>
        <v>86.103899825209893</v>
      </c>
      <c r="L18" s="7">
        <f t="shared" si="2"/>
        <v>97.906447383308816</v>
      </c>
    </row>
    <row r="19" spans="1:12" x14ac:dyDescent="0.25">
      <c r="A19" s="3" t="s">
        <v>30</v>
      </c>
      <c r="B19" s="4"/>
      <c r="C19" s="8" t="s">
        <v>31</v>
      </c>
      <c r="D19" s="22">
        <v>45685</v>
      </c>
      <c r="E19" s="22">
        <v>44076.3</v>
      </c>
      <c r="F19" s="6">
        <v>28496.1</v>
      </c>
      <c r="G19" s="12">
        <v>27646.6</v>
      </c>
      <c r="H19" s="12">
        <v>26537.599999999999</v>
      </c>
      <c r="I19" s="6">
        <f t="shared" si="1"/>
        <v>62.375177848309072</v>
      </c>
      <c r="J19" s="7">
        <f t="shared" si="2"/>
        <v>64.651751621619781</v>
      </c>
      <c r="K19" s="7">
        <f t="shared" si="2"/>
        <v>97.018890304287254</v>
      </c>
      <c r="L19" s="7">
        <f t="shared" si="2"/>
        <v>95.988656833028301</v>
      </c>
    </row>
    <row r="20" spans="1:12" x14ac:dyDescent="0.25">
      <c r="A20" s="3" t="s">
        <v>32</v>
      </c>
      <c r="B20" s="4"/>
      <c r="C20" s="8" t="s">
        <v>27</v>
      </c>
      <c r="D20" s="22">
        <v>16.5</v>
      </c>
      <c r="E20" s="22">
        <v>39.299999999999997</v>
      </c>
      <c r="F20" s="6">
        <v>40.9</v>
      </c>
      <c r="G20" s="12">
        <v>40.9</v>
      </c>
      <c r="H20" s="12">
        <v>40.9</v>
      </c>
      <c r="I20" s="6">
        <f t="shared" si="1"/>
        <v>247.87878787878785</v>
      </c>
      <c r="J20" s="7">
        <f t="shared" si="2"/>
        <v>104.07124681933844</v>
      </c>
      <c r="K20" s="7">
        <f t="shared" si="2"/>
        <v>100</v>
      </c>
      <c r="L20" s="7">
        <f t="shared" si="2"/>
        <v>100</v>
      </c>
    </row>
    <row r="21" spans="1:12" ht="25.5" x14ac:dyDescent="0.25">
      <c r="A21" s="3" t="s">
        <v>33</v>
      </c>
      <c r="B21" s="4"/>
      <c r="C21" s="8" t="s">
        <v>34</v>
      </c>
      <c r="D21" s="22">
        <v>4139.3999999999996</v>
      </c>
      <c r="E21" s="22">
        <v>5054.5</v>
      </c>
      <c r="F21" s="6">
        <v>6362</v>
      </c>
      <c r="G21" s="12">
        <v>2361.9</v>
      </c>
      <c r="H21" s="12">
        <v>2841.8</v>
      </c>
      <c r="I21" s="6">
        <f t="shared" si="1"/>
        <v>153.69377204425763</v>
      </c>
      <c r="J21" s="7">
        <f t="shared" si="2"/>
        <v>125.86803838164012</v>
      </c>
      <c r="K21" s="7">
        <f t="shared" si="2"/>
        <v>37.125117887456774</v>
      </c>
      <c r="L21" s="7">
        <f t="shared" si="2"/>
        <v>120.31838773868495</v>
      </c>
    </row>
    <row r="22" spans="1:12" ht="25.5" x14ac:dyDescent="0.25">
      <c r="A22" s="3" t="s">
        <v>35</v>
      </c>
      <c r="B22" s="4" t="s">
        <v>15</v>
      </c>
      <c r="C22" s="8"/>
      <c r="D22" s="12">
        <f t="shared" ref="D22:E22" si="6">D23+D24+D25+D26</f>
        <v>215076.40000000002</v>
      </c>
      <c r="E22" s="12">
        <f t="shared" si="6"/>
        <v>316418.80000000005</v>
      </c>
      <c r="F22" s="6">
        <f>F23+F24+F25+F26</f>
        <v>380774.6</v>
      </c>
      <c r="G22" s="12">
        <f t="shared" ref="G22:H22" si="7">G23+G24+G25+G26</f>
        <v>52986.5</v>
      </c>
      <c r="H22" s="12">
        <f t="shared" si="7"/>
        <v>76586</v>
      </c>
      <c r="I22" s="6">
        <f t="shared" si="1"/>
        <v>177.0415536060674</v>
      </c>
      <c r="J22" s="7">
        <f t="shared" si="2"/>
        <v>120.33880414185248</v>
      </c>
      <c r="K22" s="7">
        <f t="shared" si="2"/>
        <v>13.915450242742033</v>
      </c>
      <c r="L22" s="7">
        <f t="shared" si="2"/>
        <v>144.53870325460258</v>
      </c>
    </row>
    <row r="23" spans="1:12" x14ac:dyDescent="0.25">
      <c r="A23" s="3" t="s">
        <v>36</v>
      </c>
      <c r="B23" s="4"/>
      <c r="C23" s="8" t="s">
        <v>7</v>
      </c>
      <c r="D23" s="12">
        <v>126004.1</v>
      </c>
      <c r="E23" s="12">
        <v>45689.1</v>
      </c>
      <c r="F23" s="6">
        <v>318131.09999999998</v>
      </c>
      <c r="G23" s="12">
        <v>9961.2999999999993</v>
      </c>
      <c r="H23" s="12">
        <v>27664.9</v>
      </c>
      <c r="I23" s="6">
        <f t="shared" si="1"/>
        <v>252.47678448558415</v>
      </c>
      <c r="J23" s="7">
        <f t="shared" si="2"/>
        <v>696.29539649500646</v>
      </c>
      <c r="K23" s="7">
        <f t="shared" si="2"/>
        <v>3.1311933979419178</v>
      </c>
      <c r="L23" s="7">
        <f t="shared" si="2"/>
        <v>277.7237910714465</v>
      </c>
    </row>
    <row r="24" spans="1:12" x14ac:dyDescent="0.25">
      <c r="A24" s="3" t="s">
        <v>37</v>
      </c>
      <c r="B24" s="4"/>
      <c r="C24" s="8" t="s">
        <v>9</v>
      </c>
      <c r="D24" s="22">
        <v>60039.1</v>
      </c>
      <c r="E24" s="22">
        <v>136040.20000000001</v>
      </c>
      <c r="F24" s="6">
        <v>30808.2</v>
      </c>
      <c r="G24" s="12">
        <v>29707.200000000001</v>
      </c>
      <c r="H24" s="12">
        <v>35103.1</v>
      </c>
      <c r="I24" s="6">
        <f t="shared" si="1"/>
        <v>51.313560662967973</v>
      </c>
      <c r="J24" s="7">
        <f t="shared" si="2"/>
        <v>22.646394227588608</v>
      </c>
      <c r="K24" s="7">
        <f t="shared" si="2"/>
        <v>96.426276121292389</v>
      </c>
      <c r="L24" s="7">
        <f t="shared" si="2"/>
        <v>118.16361016857866</v>
      </c>
    </row>
    <row r="25" spans="1:12" x14ac:dyDescent="0.25">
      <c r="A25" s="3" t="s">
        <v>38</v>
      </c>
      <c r="B25" s="4"/>
      <c r="C25" s="8" t="s">
        <v>11</v>
      </c>
      <c r="D25" s="22">
        <v>17583.2</v>
      </c>
      <c r="E25" s="22">
        <v>124689.5</v>
      </c>
      <c r="F25" s="6">
        <v>21835.3</v>
      </c>
      <c r="G25" s="12">
        <v>13318</v>
      </c>
      <c r="H25" s="12">
        <v>13818</v>
      </c>
      <c r="I25" s="6">
        <f t="shared" si="1"/>
        <v>124.18274261795349</v>
      </c>
      <c r="J25" s="7">
        <f t="shared" si="2"/>
        <v>17.511739160073621</v>
      </c>
      <c r="K25" s="7">
        <f t="shared" si="2"/>
        <v>60.992979258356883</v>
      </c>
      <c r="L25" s="7">
        <f t="shared" si="2"/>
        <v>103.75431746508485</v>
      </c>
    </row>
    <row r="26" spans="1:12" ht="25.5" x14ac:dyDescent="0.25">
      <c r="A26" s="3" t="s">
        <v>39</v>
      </c>
      <c r="B26" s="4"/>
      <c r="C26" s="8" t="s">
        <v>15</v>
      </c>
      <c r="D26" s="22">
        <v>11450</v>
      </c>
      <c r="E26" s="22">
        <v>10000</v>
      </c>
      <c r="F26" s="6">
        <v>10000</v>
      </c>
      <c r="G26" s="12">
        <v>0</v>
      </c>
      <c r="H26" s="12">
        <v>0</v>
      </c>
      <c r="I26" s="6">
        <f t="shared" si="1"/>
        <v>87.336244541484717</v>
      </c>
      <c r="J26" s="7">
        <f t="shared" si="2"/>
        <v>100</v>
      </c>
      <c r="K26" s="7">
        <f t="shared" si="2"/>
        <v>0</v>
      </c>
      <c r="L26" s="7"/>
    </row>
    <row r="27" spans="1:12" x14ac:dyDescent="0.25">
      <c r="A27" s="3" t="s">
        <v>40</v>
      </c>
      <c r="B27" s="4" t="s">
        <v>17</v>
      </c>
      <c r="C27" s="8"/>
      <c r="D27" s="12">
        <f>D28</f>
        <v>6052.6</v>
      </c>
      <c r="E27" s="12">
        <f t="shared" ref="E27" si="8">E28</f>
        <v>33321.199999999997</v>
      </c>
      <c r="F27" s="6">
        <f>F28</f>
        <v>17160.599999999999</v>
      </c>
      <c r="G27" s="12">
        <f t="shared" ref="G27:H27" si="9">G28</f>
        <v>37036.699999999997</v>
      </c>
      <c r="H27" s="12">
        <f t="shared" si="9"/>
        <v>10000</v>
      </c>
      <c r="I27" s="6">
        <f t="shared" si="1"/>
        <v>283.52443577966488</v>
      </c>
      <c r="J27" s="7">
        <f t="shared" si="2"/>
        <v>51.500546198816366</v>
      </c>
      <c r="K27" s="7">
        <f t="shared" si="2"/>
        <v>215.82403878652264</v>
      </c>
      <c r="L27" s="7">
        <f t="shared" si="2"/>
        <v>27.000245702235894</v>
      </c>
    </row>
    <row r="28" spans="1:12" ht="25.5" x14ac:dyDescent="0.25">
      <c r="A28" s="3" t="s">
        <v>41</v>
      </c>
      <c r="B28" s="4"/>
      <c r="C28" s="8" t="s">
        <v>15</v>
      </c>
      <c r="D28" s="22">
        <v>6052.6</v>
      </c>
      <c r="E28" s="22">
        <v>33321.199999999997</v>
      </c>
      <c r="F28" s="6">
        <v>17160.599999999999</v>
      </c>
      <c r="G28" s="12">
        <v>37036.699999999997</v>
      </c>
      <c r="H28" s="12">
        <v>10000</v>
      </c>
      <c r="I28" s="6">
        <f t="shared" si="1"/>
        <v>283.52443577966488</v>
      </c>
      <c r="J28" s="7">
        <f t="shared" si="2"/>
        <v>51.500546198816366</v>
      </c>
      <c r="K28" s="7">
        <f t="shared" si="2"/>
        <v>215.82403878652264</v>
      </c>
      <c r="L28" s="7">
        <f t="shared" si="2"/>
        <v>27.000245702235894</v>
      </c>
    </row>
    <row r="29" spans="1:12" x14ac:dyDescent="0.25">
      <c r="A29" s="3" t="s">
        <v>42</v>
      </c>
      <c r="B29" s="4" t="s">
        <v>19</v>
      </c>
      <c r="C29" s="8"/>
      <c r="D29" s="12">
        <f t="shared" ref="D29:E29" si="10">D30+D31+D32+D33+D34</f>
        <v>2106810.5</v>
      </c>
      <c r="E29" s="12">
        <f t="shared" si="10"/>
        <v>2961763.8</v>
      </c>
      <c r="F29" s="6">
        <f>F30+F31+F32+F33+F34</f>
        <v>3069210.2999999993</v>
      </c>
      <c r="G29" s="12">
        <f t="shared" ref="G29:H29" si="11">G30+G31+G32+G33+G34</f>
        <v>2855704.4</v>
      </c>
      <c r="H29" s="12">
        <f t="shared" si="11"/>
        <v>2645701.2000000002</v>
      </c>
      <c r="I29" s="6">
        <f t="shared" si="1"/>
        <v>145.6804159652707</v>
      </c>
      <c r="J29" s="7">
        <f t="shared" si="2"/>
        <v>103.62778760412965</v>
      </c>
      <c r="K29" s="7">
        <f t="shared" si="2"/>
        <v>93.043621025252023</v>
      </c>
      <c r="L29" s="7">
        <f t="shared" si="2"/>
        <v>92.64618564862667</v>
      </c>
    </row>
    <row r="30" spans="1:12" x14ac:dyDescent="0.25">
      <c r="A30" s="3" t="s">
        <v>43</v>
      </c>
      <c r="B30" s="4"/>
      <c r="C30" s="8" t="s">
        <v>7</v>
      </c>
      <c r="D30" s="22">
        <v>790903.4</v>
      </c>
      <c r="E30" s="22">
        <v>902745.2</v>
      </c>
      <c r="F30" s="6">
        <v>920260.2</v>
      </c>
      <c r="G30" s="12">
        <v>974055.3</v>
      </c>
      <c r="H30" s="12">
        <v>995494</v>
      </c>
      <c r="I30" s="6">
        <f t="shared" si="1"/>
        <v>116.35557515620745</v>
      </c>
      <c r="J30" s="7">
        <f t="shared" si="2"/>
        <v>101.94019309102944</v>
      </c>
      <c r="K30" s="7">
        <f t="shared" si="2"/>
        <v>105.84564017872337</v>
      </c>
      <c r="L30" s="7">
        <f t="shared" si="2"/>
        <v>102.20097359975352</v>
      </c>
    </row>
    <row r="31" spans="1:12" x14ac:dyDescent="0.25">
      <c r="A31" s="3" t="s">
        <v>44</v>
      </c>
      <c r="B31" s="4"/>
      <c r="C31" s="8" t="s">
        <v>9</v>
      </c>
      <c r="D31" s="22">
        <v>925479.4</v>
      </c>
      <c r="E31" s="12">
        <v>1472673.7</v>
      </c>
      <c r="F31" s="6">
        <v>1472855.9</v>
      </c>
      <c r="G31" s="12">
        <v>1209571</v>
      </c>
      <c r="H31" s="12">
        <v>1230077</v>
      </c>
      <c r="I31" s="6">
        <f t="shared" si="1"/>
        <v>159.14518464700564</v>
      </c>
      <c r="J31" s="7">
        <f t="shared" si="2"/>
        <v>100.01237205499088</v>
      </c>
      <c r="K31" s="7">
        <f t="shared" si="2"/>
        <v>82.124191511199442</v>
      </c>
      <c r="L31" s="7">
        <f t="shared" si="2"/>
        <v>101.69531180889753</v>
      </c>
    </row>
    <row r="32" spans="1:12" x14ac:dyDescent="0.25">
      <c r="A32" s="3" t="s">
        <v>45</v>
      </c>
      <c r="B32" s="4"/>
      <c r="C32" s="8" t="s">
        <v>11</v>
      </c>
      <c r="D32" s="22">
        <v>355870.2</v>
      </c>
      <c r="E32" s="22">
        <v>407343.4</v>
      </c>
      <c r="F32" s="6">
        <v>433532.4</v>
      </c>
      <c r="G32" s="12">
        <v>372731.4</v>
      </c>
      <c r="H32" s="12">
        <v>385589</v>
      </c>
      <c r="I32" s="6">
        <f t="shared" si="1"/>
        <v>121.82318159823441</v>
      </c>
      <c r="J32" s="7">
        <f t="shared" si="2"/>
        <v>106.42921917968965</v>
      </c>
      <c r="K32" s="7">
        <f t="shared" si="2"/>
        <v>85.975442665876884</v>
      </c>
      <c r="L32" s="7">
        <f t="shared" si="2"/>
        <v>103.4495618024132</v>
      </c>
    </row>
    <row r="33" spans="1:12" x14ac:dyDescent="0.25">
      <c r="A33" s="3" t="s">
        <v>46</v>
      </c>
      <c r="B33" s="4"/>
      <c r="C33" s="8" t="s">
        <v>19</v>
      </c>
      <c r="D33" s="22">
        <v>7318.9</v>
      </c>
      <c r="E33" s="12">
        <v>141995.9</v>
      </c>
      <c r="F33" s="6">
        <v>13927.5</v>
      </c>
      <c r="G33" s="12">
        <v>12593.2</v>
      </c>
      <c r="H33" s="12">
        <v>12819.2</v>
      </c>
      <c r="I33" s="6">
        <f t="shared" si="1"/>
        <v>190.29498968424215</v>
      </c>
      <c r="J33" s="7">
        <f t="shared" si="2"/>
        <v>9.8083817913052425</v>
      </c>
      <c r="K33" s="7">
        <f t="shared" si="2"/>
        <v>90.419673308203201</v>
      </c>
      <c r="L33" s="7">
        <f t="shared" si="2"/>
        <v>101.79461931836229</v>
      </c>
    </row>
    <row r="34" spans="1:12" x14ac:dyDescent="0.25">
      <c r="A34" s="3" t="s">
        <v>47</v>
      </c>
      <c r="B34" s="4"/>
      <c r="C34" s="8" t="s">
        <v>31</v>
      </c>
      <c r="D34" s="22">
        <v>27238.6</v>
      </c>
      <c r="E34" s="22">
        <v>37005.599999999999</v>
      </c>
      <c r="F34" s="6">
        <v>228634.3</v>
      </c>
      <c r="G34" s="12">
        <v>286753.5</v>
      </c>
      <c r="H34" s="12">
        <v>21722</v>
      </c>
      <c r="I34" s="6">
        <f t="shared" si="1"/>
        <v>839.37610596726699</v>
      </c>
      <c r="J34" s="7">
        <f t="shared" si="2"/>
        <v>617.83703007112433</v>
      </c>
      <c r="K34" s="7">
        <f t="shared" si="2"/>
        <v>125.4201578678265</v>
      </c>
      <c r="L34" s="7">
        <f t="shared" si="2"/>
        <v>7.5751472954994448</v>
      </c>
    </row>
    <row r="35" spans="1:12" x14ac:dyDescent="0.25">
      <c r="A35" s="3" t="s">
        <v>48</v>
      </c>
      <c r="B35" s="4" t="s">
        <v>29</v>
      </c>
      <c r="C35" s="8"/>
      <c r="D35" s="12">
        <f t="shared" ref="D35:E35" si="12">D36+D37</f>
        <v>143586.5</v>
      </c>
      <c r="E35" s="12">
        <f t="shared" si="12"/>
        <v>141795.5</v>
      </c>
      <c r="F35" s="6">
        <f>F36+F37</f>
        <v>165100.5</v>
      </c>
      <c r="G35" s="12">
        <f t="shared" ref="G35:H35" si="13">G36+G37</f>
        <v>155580.29999999999</v>
      </c>
      <c r="H35" s="12">
        <f t="shared" si="13"/>
        <v>157225.79999999999</v>
      </c>
      <c r="I35" s="6">
        <f t="shared" si="1"/>
        <v>114.983302747821</v>
      </c>
      <c r="J35" s="7">
        <f t="shared" si="2"/>
        <v>116.43564146958118</v>
      </c>
      <c r="K35" s="7">
        <f t="shared" si="2"/>
        <v>94.233694022731612</v>
      </c>
      <c r="L35" s="7">
        <f t="shared" si="2"/>
        <v>101.05765318616817</v>
      </c>
    </row>
    <row r="36" spans="1:12" x14ac:dyDescent="0.25">
      <c r="A36" s="3" t="s">
        <v>49</v>
      </c>
      <c r="B36" s="4"/>
      <c r="C36" s="8" t="s">
        <v>7</v>
      </c>
      <c r="D36" s="22">
        <v>141892</v>
      </c>
      <c r="E36" s="22">
        <v>140240.6</v>
      </c>
      <c r="F36" s="6">
        <v>163995.6</v>
      </c>
      <c r="G36" s="12">
        <v>154475.4</v>
      </c>
      <c r="H36" s="12">
        <v>156120.9</v>
      </c>
      <c r="I36" s="6">
        <f t="shared" si="1"/>
        <v>115.57776336932315</v>
      </c>
      <c r="J36" s="7">
        <f t="shared" si="2"/>
        <v>116.93874669674831</v>
      </c>
      <c r="K36" s="7">
        <f t="shared" si="2"/>
        <v>94.194844251918951</v>
      </c>
      <c r="L36" s="7">
        <f t="shared" si="2"/>
        <v>101.06521815123961</v>
      </c>
    </row>
    <row r="37" spans="1:12" ht="25.5" x14ac:dyDescent="0.25">
      <c r="A37" s="3" t="s">
        <v>50</v>
      </c>
      <c r="B37" s="4"/>
      <c r="C37" s="8" t="s">
        <v>13</v>
      </c>
      <c r="D37" s="22">
        <v>1694.5</v>
      </c>
      <c r="E37" s="12">
        <v>1554.9</v>
      </c>
      <c r="F37" s="6">
        <v>1104.9000000000001</v>
      </c>
      <c r="G37" s="12">
        <v>1104.9000000000001</v>
      </c>
      <c r="H37" s="12">
        <v>1104.9000000000001</v>
      </c>
      <c r="I37" s="6">
        <f t="shared" si="1"/>
        <v>65.205075243434649</v>
      </c>
      <c r="J37" s="7">
        <f t="shared" si="2"/>
        <v>71.059232104958525</v>
      </c>
      <c r="K37" s="7">
        <f t="shared" si="2"/>
        <v>100</v>
      </c>
      <c r="L37" s="7">
        <f t="shared" si="2"/>
        <v>100</v>
      </c>
    </row>
    <row r="38" spans="1:12" x14ac:dyDescent="0.25">
      <c r="A38" s="3" t="s">
        <v>51</v>
      </c>
      <c r="B38" s="4" t="s">
        <v>27</v>
      </c>
      <c r="C38" s="8"/>
      <c r="D38" s="12">
        <f t="shared" ref="D38:E38" si="14">D39+D40+D41</f>
        <v>144408</v>
      </c>
      <c r="E38" s="12">
        <f t="shared" si="14"/>
        <v>169418</v>
      </c>
      <c r="F38" s="6">
        <f>F39+F40+F41</f>
        <v>175014.59999999998</v>
      </c>
      <c r="G38" s="12">
        <f t="shared" ref="G38:H38" si="15">G39+G40+G41</f>
        <v>175971.8</v>
      </c>
      <c r="H38" s="12">
        <f t="shared" si="15"/>
        <v>183690.8</v>
      </c>
      <c r="I38" s="6">
        <f t="shared" si="1"/>
        <v>121.19453215888313</v>
      </c>
      <c r="J38" s="7">
        <f t="shared" si="2"/>
        <v>103.30342702664414</v>
      </c>
      <c r="K38" s="7">
        <f t="shared" si="2"/>
        <v>100.54692579933331</v>
      </c>
      <c r="L38" s="7">
        <f t="shared" si="2"/>
        <v>104.38649829120348</v>
      </c>
    </row>
    <row r="39" spans="1:12" x14ac:dyDescent="0.25">
      <c r="A39" s="3" t="s">
        <v>52</v>
      </c>
      <c r="B39" s="4"/>
      <c r="C39" s="8" t="s">
        <v>7</v>
      </c>
      <c r="D39" s="22">
        <v>5810.8</v>
      </c>
      <c r="E39" s="12">
        <v>6087</v>
      </c>
      <c r="F39" s="6">
        <v>6087</v>
      </c>
      <c r="G39" s="12">
        <v>6087</v>
      </c>
      <c r="H39" s="12">
        <v>6087</v>
      </c>
      <c r="I39" s="6">
        <f t="shared" si="1"/>
        <v>104.75321814552213</v>
      </c>
      <c r="J39" s="7">
        <f t="shared" si="2"/>
        <v>100</v>
      </c>
      <c r="K39" s="7">
        <f t="shared" si="2"/>
        <v>100</v>
      </c>
      <c r="L39" s="7">
        <f t="shared" si="2"/>
        <v>100</v>
      </c>
    </row>
    <row r="40" spans="1:12" x14ac:dyDescent="0.25">
      <c r="A40" s="3" t="s">
        <v>53</v>
      </c>
      <c r="B40" s="4"/>
      <c r="C40" s="8" t="s">
        <v>11</v>
      </c>
      <c r="D40" s="22">
        <v>41297.800000000003</v>
      </c>
      <c r="E40" s="12">
        <v>49131.5</v>
      </c>
      <c r="F40" s="6">
        <v>46089.7</v>
      </c>
      <c r="G40" s="12">
        <v>46765.9</v>
      </c>
      <c r="H40" s="12">
        <v>47988.4</v>
      </c>
      <c r="I40" s="6">
        <f t="shared" si="1"/>
        <v>111.60328153073529</v>
      </c>
      <c r="J40" s="7">
        <f t="shared" si="2"/>
        <v>93.808859896400463</v>
      </c>
      <c r="K40" s="7">
        <f t="shared" si="2"/>
        <v>101.46713907879636</v>
      </c>
      <c r="L40" s="7">
        <f t="shared" si="2"/>
        <v>102.61408419382498</v>
      </c>
    </row>
    <row r="41" spans="1:12" x14ac:dyDescent="0.25">
      <c r="A41" s="3" t="s">
        <v>54</v>
      </c>
      <c r="B41" s="4"/>
      <c r="C41" s="8" t="s">
        <v>13</v>
      </c>
      <c r="D41" s="22">
        <v>97299.4</v>
      </c>
      <c r="E41" s="12">
        <v>114199.5</v>
      </c>
      <c r="F41" s="6">
        <v>122837.9</v>
      </c>
      <c r="G41" s="12">
        <v>123118.9</v>
      </c>
      <c r="H41" s="12">
        <v>129615.4</v>
      </c>
      <c r="I41" s="6">
        <f t="shared" si="1"/>
        <v>126.24733554369298</v>
      </c>
      <c r="J41" s="7">
        <f t="shared" si="2"/>
        <v>107.56430632358285</v>
      </c>
      <c r="K41" s="7">
        <f t="shared" si="2"/>
        <v>100.22875675992506</v>
      </c>
      <c r="L41" s="7">
        <f t="shared" si="2"/>
        <v>105.27660659736237</v>
      </c>
    </row>
    <row r="42" spans="1:12" x14ac:dyDescent="0.25">
      <c r="A42" s="3" t="s">
        <v>55</v>
      </c>
      <c r="B42" s="4" t="s">
        <v>21</v>
      </c>
      <c r="C42" s="8"/>
      <c r="D42" s="12">
        <f>D43+D44</f>
        <v>8680.7999999999993</v>
      </c>
      <c r="E42" s="12">
        <f>E43+E44</f>
        <v>29026.1</v>
      </c>
      <c r="F42" s="6">
        <f>F43</f>
        <v>1893.8</v>
      </c>
      <c r="G42" s="12">
        <f t="shared" ref="G42:H42" si="16">G43</f>
        <v>1893.8</v>
      </c>
      <c r="H42" s="12">
        <f t="shared" si="16"/>
        <v>1893.8</v>
      </c>
      <c r="I42" s="6">
        <f t="shared" si="1"/>
        <v>21.815961662519584</v>
      </c>
      <c r="J42" s="7">
        <f t="shared" si="2"/>
        <v>6.5244728020643485</v>
      </c>
      <c r="K42" s="7">
        <f t="shared" si="2"/>
        <v>100</v>
      </c>
      <c r="L42" s="7">
        <f t="shared" si="2"/>
        <v>100</v>
      </c>
    </row>
    <row r="43" spans="1:12" x14ac:dyDescent="0.25">
      <c r="A43" s="3" t="s">
        <v>56</v>
      </c>
      <c r="B43" s="4"/>
      <c r="C43" s="8" t="s">
        <v>9</v>
      </c>
      <c r="D43" s="22">
        <v>2096.1999999999998</v>
      </c>
      <c r="E43" s="12">
        <v>3216.6</v>
      </c>
      <c r="F43" s="6">
        <v>1893.8</v>
      </c>
      <c r="G43" s="12">
        <v>1893.8</v>
      </c>
      <c r="H43" s="12">
        <v>1893.8</v>
      </c>
      <c r="I43" s="6">
        <f t="shared" si="1"/>
        <v>90.344432783131396</v>
      </c>
      <c r="J43" s="7">
        <f t="shared" si="2"/>
        <v>58.875831623453337</v>
      </c>
      <c r="K43" s="7">
        <f t="shared" si="2"/>
        <v>100</v>
      </c>
      <c r="L43" s="7">
        <f t="shared" si="2"/>
        <v>100</v>
      </c>
    </row>
    <row r="44" spans="1:12" ht="25.5" x14ac:dyDescent="0.25">
      <c r="A44" s="3" t="s">
        <v>57</v>
      </c>
      <c r="B44" s="4"/>
      <c r="C44" s="8" t="s">
        <v>15</v>
      </c>
      <c r="D44" s="22">
        <v>6584.6</v>
      </c>
      <c r="E44" s="12">
        <v>25809.5</v>
      </c>
      <c r="F44" s="6">
        <v>0</v>
      </c>
      <c r="G44" s="12">
        <v>0</v>
      </c>
      <c r="H44" s="12">
        <v>0</v>
      </c>
      <c r="I44" s="6">
        <f t="shared" si="1"/>
        <v>0</v>
      </c>
      <c r="J44" s="7">
        <f t="shared" si="2"/>
        <v>0</v>
      </c>
      <c r="K44" s="7"/>
      <c r="L44" s="7"/>
    </row>
    <row r="45" spans="1:12" ht="15" customHeight="1" x14ac:dyDescent="0.25">
      <c r="A45" s="3" t="s">
        <v>58</v>
      </c>
      <c r="B45" s="4" t="s">
        <v>34</v>
      </c>
      <c r="C45" s="8"/>
      <c r="D45" s="12">
        <f t="shared" ref="D45:E45" si="17">D46</f>
        <v>7708</v>
      </c>
      <c r="E45" s="12">
        <f t="shared" si="17"/>
        <v>7588.2</v>
      </c>
      <c r="F45" s="6">
        <f>F46</f>
        <v>9615</v>
      </c>
      <c r="G45" s="12">
        <f t="shared" ref="G45:H45" si="18">G46</f>
        <v>9615</v>
      </c>
      <c r="H45" s="12">
        <f t="shared" si="18"/>
        <v>9615</v>
      </c>
      <c r="I45" s="6">
        <f t="shared" si="1"/>
        <v>124.74052932018682</v>
      </c>
      <c r="J45" s="7">
        <f t="shared" si="2"/>
        <v>126.70989167391478</v>
      </c>
      <c r="K45" s="7">
        <f t="shared" si="2"/>
        <v>100</v>
      </c>
      <c r="L45" s="7">
        <f t="shared" si="2"/>
        <v>100</v>
      </c>
    </row>
    <row r="46" spans="1:12" x14ac:dyDescent="0.25">
      <c r="A46" s="3" t="s">
        <v>59</v>
      </c>
      <c r="B46" s="4"/>
      <c r="C46" s="8" t="s">
        <v>9</v>
      </c>
      <c r="D46" s="22">
        <v>7708</v>
      </c>
      <c r="E46" s="12">
        <v>7588.2</v>
      </c>
      <c r="F46" s="6">
        <v>9615</v>
      </c>
      <c r="G46" s="12">
        <v>9615</v>
      </c>
      <c r="H46" s="12">
        <v>9615</v>
      </c>
      <c r="I46" s="6">
        <f t="shared" si="1"/>
        <v>124.74052932018682</v>
      </c>
      <c r="J46" s="7">
        <f t="shared" si="2"/>
        <v>126.70989167391478</v>
      </c>
      <c r="K46" s="7">
        <f t="shared" si="2"/>
        <v>100</v>
      </c>
      <c r="L46" s="7">
        <f t="shared" si="2"/>
        <v>100</v>
      </c>
    </row>
    <row r="47" spans="1:12" ht="51" x14ac:dyDescent="0.25">
      <c r="A47" s="3" t="s">
        <v>60</v>
      </c>
      <c r="B47" s="4" t="s">
        <v>61</v>
      </c>
      <c r="C47" s="8"/>
      <c r="D47" s="12">
        <f t="shared" ref="D47:E47" si="19">D48+D49</f>
        <v>280494.90000000002</v>
      </c>
      <c r="E47" s="12">
        <f t="shared" si="19"/>
        <v>287906.09999999998</v>
      </c>
      <c r="F47" s="6">
        <f>F48+F49</f>
        <v>204072.40000000002</v>
      </c>
      <c r="G47" s="12">
        <f t="shared" ref="G47:H47" si="20">G48+G49</f>
        <v>163028.20000000001</v>
      </c>
      <c r="H47" s="12">
        <f t="shared" si="20"/>
        <v>136771.20000000001</v>
      </c>
      <c r="I47" s="6">
        <f t="shared" si="1"/>
        <v>72.754406586358613</v>
      </c>
      <c r="J47" s="7">
        <f t="shared" si="2"/>
        <v>70.881582571539838</v>
      </c>
      <c r="K47" s="7">
        <f t="shared" si="2"/>
        <v>79.887432107428538</v>
      </c>
      <c r="L47" s="7">
        <f t="shared" si="2"/>
        <v>83.894197445595296</v>
      </c>
    </row>
    <row r="48" spans="1:12" ht="38.25" x14ac:dyDescent="0.25">
      <c r="A48" s="3" t="s">
        <v>62</v>
      </c>
      <c r="B48" s="4"/>
      <c r="C48" s="8" t="s">
        <v>7</v>
      </c>
      <c r="D48" s="22">
        <v>117119.9</v>
      </c>
      <c r="E48" s="12">
        <v>123654.6</v>
      </c>
      <c r="F48" s="6">
        <v>125479.8</v>
      </c>
      <c r="G48" s="12">
        <v>128448.2</v>
      </c>
      <c r="H48" s="12">
        <v>102191.2</v>
      </c>
      <c r="I48" s="6">
        <f t="shared" si="1"/>
        <v>107.13789885408032</v>
      </c>
      <c r="J48" s="7">
        <f t="shared" si="2"/>
        <v>101.47604698895148</v>
      </c>
      <c r="K48" s="7">
        <f t="shared" si="2"/>
        <v>102.36563972846623</v>
      </c>
      <c r="L48" s="7">
        <f t="shared" si="2"/>
        <v>79.5582966518799</v>
      </c>
    </row>
    <row r="49" spans="1:12" ht="25.5" x14ac:dyDescent="0.25">
      <c r="A49" s="3" t="s">
        <v>63</v>
      </c>
      <c r="B49" s="4"/>
      <c r="C49" s="8" t="s">
        <v>11</v>
      </c>
      <c r="D49" s="22">
        <v>163375</v>
      </c>
      <c r="E49" s="12">
        <v>164251.5</v>
      </c>
      <c r="F49" s="6">
        <v>78592.600000000006</v>
      </c>
      <c r="G49" s="12">
        <v>34580</v>
      </c>
      <c r="H49" s="12">
        <v>34580</v>
      </c>
      <c r="I49" s="6">
        <f t="shared" si="1"/>
        <v>48.105646518745218</v>
      </c>
      <c r="J49" s="7">
        <f t="shared" si="2"/>
        <v>47.84893897468212</v>
      </c>
      <c r="K49" s="7">
        <f t="shared" si="2"/>
        <v>43.999053345989317</v>
      </c>
      <c r="L49" s="7">
        <f t="shared" si="2"/>
        <v>100</v>
      </c>
    </row>
    <row r="50" spans="1:12" x14ac:dyDescent="0.25">
      <c r="A50" s="3" t="s">
        <v>64</v>
      </c>
      <c r="B50" s="9"/>
      <c r="C50" s="9"/>
      <c r="D50" s="13">
        <f>D5+D14+D18+D22+D27+D29+D35+D38+D42+D45+D47</f>
        <v>3401433.4</v>
      </c>
      <c r="E50" s="13">
        <f>E5+E14+E18+E22+E27+E29+E35+E38+E42+E45+E47</f>
        <v>4455346.7</v>
      </c>
      <c r="F50" s="10">
        <f>F5+F14+F18+F22+F27+F29+F35+F38+F42+F45+F47</f>
        <v>4524493.2999999989</v>
      </c>
      <c r="G50" s="13">
        <f>G5+G14+G18+G22+G27+G29+G35+G38+G42+G45+G47</f>
        <v>3920553.1999999997</v>
      </c>
      <c r="H50" s="13">
        <f>H5+H14+H18+H22+H27+H29+H35+H38+H42+H45+H47</f>
        <v>3712766</v>
      </c>
      <c r="I50" s="11">
        <f t="shared" si="1"/>
        <v>133.01725384362953</v>
      </c>
      <c r="J50" s="10">
        <f t="shared" si="2"/>
        <v>101.55199145332503</v>
      </c>
      <c r="K50" s="10">
        <f t="shared" si="2"/>
        <v>86.651762750980339</v>
      </c>
      <c r="L50" s="10">
        <f t="shared" si="2"/>
        <v>94.700054063798973</v>
      </c>
    </row>
  </sheetData>
  <mergeCells count="14">
    <mergeCell ref="I3:I4"/>
    <mergeCell ref="J3:J4"/>
    <mergeCell ref="K3:K4"/>
    <mergeCell ref="L3:L4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ufin402</dc:creator>
  <cp:lastModifiedBy>ufin402</cp:lastModifiedBy>
  <dcterms:created xsi:type="dcterms:W3CDTF">2022-11-30T07:00:21Z</dcterms:created>
  <dcterms:modified xsi:type="dcterms:W3CDTF">2024-11-15T07:12:46Z</dcterms:modified>
</cp:coreProperties>
</file>