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rio\УФ\Наталья Евгеньевна\Бюджет 2024 год\ПОФС для ГРБС\на сайт\"/>
    </mc:Choice>
  </mc:AlternateContent>
  <xr:revisionPtr revIDLastSave="0" documentId="13_ncr:1_{C9E562CF-4242-470E-A908-1FFD11C61D91}" xr6:coauthVersionLast="36" xr6:coauthVersionMax="36" xr10:uidLastSave="{00000000-0000-0000-0000-000000000000}"/>
  <bookViews>
    <workbookView xWindow="0" yWindow="0" windowWidth="28800" windowHeight="12225" xr2:uid="{B3D30CBC-82D0-4F69-8088-6656EF398DDF}"/>
  </bookViews>
  <sheets>
    <sheet name="12.10.2023" sheetId="1" r:id="rId1"/>
  </sheets>
  <definedNames>
    <definedName name="_xlnm._FilterDatabase" localSheetId="0" hidden="1">'12.10.2023'!$A$7:$F$117</definedName>
    <definedName name="_xlnm.Print_Titles" localSheetId="0">'12.10.2023'!$6:$7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6" i="1" l="1"/>
  <c r="H114" i="1"/>
  <c r="H110" i="1" s="1"/>
  <c r="G110" i="1"/>
  <c r="F110" i="1"/>
  <c r="H109" i="1"/>
  <c r="G109" i="1"/>
  <c r="F109" i="1"/>
  <c r="F107" i="1" s="1"/>
  <c r="G107" i="1"/>
  <c r="H106" i="1"/>
  <c r="H104" i="1" s="1"/>
  <c r="G105" i="1"/>
  <c r="G103" i="1" s="1"/>
  <c r="G101" i="1" s="1"/>
  <c r="G104" i="1"/>
  <c r="F104" i="1"/>
  <c r="F103" i="1"/>
  <c r="F101" i="1" s="1"/>
  <c r="H99" i="1"/>
  <c r="H98" i="1"/>
  <c r="G98" i="1"/>
  <c r="F98" i="1"/>
  <c r="H97" i="1"/>
  <c r="H95" i="1" s="1"/>
  <c r="G97" i="1"/>
  <c r="G95" i="1" s="1"/>
  <c r="F97" i="1"/>
  <c r="F95" i="1" s="1"/>
  <c r="H93" i="1"/>
  <c r="H91" i="1" s="1"/>
  <c r="G93" i="1"/>
  <c r="F93" i="1"/>
  <c r="F91" i="1" s="1"/>
  <c r="G91" i="1"/>
  <c r="H78" i="1"/>
  <c r="H76" i="1" s="1"/>
  <c r="H81" i="1"/>
  <c r="F81" i="1"/>
  <c r="H80" i="1"/>
  <c r="F80" i="1"/>
  <c r="H79" i="1"/>
  <c r="G79" i="1"/>
  <c r="F79" i="1"/>
  <c r="G78" i="1"/>
  <c r="G76" i="1" s="1"/>
  <c r="F78" i="1"/>
  <c r="H75" i="1"/>
  <c r="G75" i="1"/>
  <c r="G74" i="1"/>
  <c r="H74" i="1" s="1"/>
  <c r="H59" i="1" s="1"/>
  <c r="H58" i="1"/>
  <c r="H56" i="1" s="1"/>
  <c r="G59" i="1"/>
  <c r="F59" i="1"/>
  <c r="F120" i="1" s="1"/>
  <c r="G58" i="1"/>
  <c r="F58" i="1"/>
  <c r="F17" i="1"/>
  <c r="G18" i="1"/>
  <c r="G120" i="1" s="1"/>
  <c r="H19" i="1"/>
  <c r="G19" i="1"/>
  <c r="F19" i="1"/>
  <c r="F18" i="1"/>
  <c r="G17" i="1"/>
  <c r="F10" i="1"/>
  <c r="F76" i="1" l="1"/>
  <c r="F56" i="1"/>
  <c r="G56" i="1"/>
  <c r="F15" i="1"/>
  <c r="F119" i="1"/>
  <c r="H107" i="1"/>
  <c r="H10" i="1"/>
  <c r="G15" i="1"/>
  <c r="H17" i="1"/>
  <c r="F8" i="1"/>
  <c r="F117" i="1" s="1"/>
  <c r="G10" i="1"/>
  <c r="H105" i="1"/>
  <c r="H103" i="1" s="1"/>
  <c r="H101" i="1" s="1"/>
  <c r="H18" i="1"/>
  <c r="H120" i="1" s="1"/>
  <c r="G119" i="1" l="1"/>
  <c r="G8" i="1"/>
  <c r="G117" i="1" s="1"/>
  <c r="H15" i="1"/>
  <c r="H119" i="1"/>
  <c r="H8" i="1"/>
  <c r="H117" i="1" l="1"/>
</calcChain>
</file>

<file path=xl/sharedStrings.xml><?xml version="1.0" encoding="utf-8"?>
<sst xmlns="http://schemas.openxmlformats.org/spreadsheetml/2006/main" count="434" uniqueCount="115">
  <si>
    <t xml:space="preserve">тыс. руб. </t>
  </si>
  <si>
    <t>Код ведом-ства</t>
  </si>
  <si>
    <t>Наменование ведомства</t>
  </si>
  <si>
    <t>Раздел, подраз-дел</t>
  </si>
  <si>
    <t>Наменование подраздела</t>
  </si>
  <si>
    <t>Источ-ник финан-сирова-ния</t>
  </si>
  <si>
    <t xml:space="preserve">Предельные объемы финансовых средств на 2024год </t>
  </si>
  <si>
    <t xml:space="preserve">Предельные объемы финансовых средств на 2025год </t>
  </si>
  <si>
    <t xml:space="preserve">Предельные объемы финансовых средств на 2026год </t>
  </si>
  <si>
    <t>001</t>
  </si>
  <si>
    <t>Совет депутатов Кольского района</t>
  </si>
  <si>
    <t>из них</t>
  </si>
  <si>
    <t>средства местного бюджета</t>
  </si>
  <si>
    <t>01.02</t>
  </si>
  <si>
    <t>Функционирование высшего должностного лица субъекта Российской Федерации и муниципального образования</t>
  </si>
  <si>
    <t>МБ</t>
  </si>
  <si>
    <t>01.03</t>
  </si>
  <si>
    <t>Функционирование законодательных (представительных) органов  государственной власти и представительных органов муниципальных образований</t>
  </si>
  <si>
    <t>01.13</t>
  </si>
  <si>
    <t>Другие общегосударственные вопросы</t>
  </si>
  <si>
    <t>10.01</t>
  </si>
  <si>
    <t>Пенсионное обеспечение</t>
  </si>
  <si>
    <t>002</t>
  </si>
  <si>
    <t>Администрация Кольского района</t>
  </si>
  <si>
    <t>средства областного бюджета</t>
  </si>
  <si>
    <t>средства бюджетов поселений Кольского района</t>
  </si>
  <si>
    <t>01.04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</si>
  <si>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</si>
  <si>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ИМТ поселений</t>
  </si>
  <si>
    <t>01.05</t>
  </si>
  <si>
    <t>Судебная система</t>
  </si>
  <si>
    <t>ОБ</t>
  </si>
  <si>
    <t>01.07</t>
  </si>
  <si>
    <t>Обеспечение проведения выборов и референдумов</t>
  </si>
  <si>
    <t>03.04</t>
  </si>
  <si>
    <t>Органы юстиции</t>
  </si>
  <si>
    <t>03.10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</si>
  <si>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</si>
  <si>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</si>
  <si>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 безопасности и правоохранительной деятельности</t>
  </si>
  <si>
    <t>04.08</t>
  </si>
  <si>
    <t>Транспорт</t>
  </si>
  <si>
    <t>04.09</t>
  </si>
  <si>
    <t>Дорожное хозяйство (дорожные фонды)</t>
  </si>
  <si>
    <t>04.10</t>
  </si>
  <si>
    <t>Связь и информатика</t>
  </si>
  <si>
    <t>04.12</t>
  </si>
  <si>
    <t>Другие вопросы в области национальной экономики</t>
  </si>
  <si>
    <t>05.01</t>
  </si>
  <si>
    <t>Жилищное хозяйство</t>
  </si>
  <si>
    <t>05.02</t>
  </si>
  <si>
    <t>Коммунальное хозяйство</t>
  </si>
  <si>
    <t>05.03</t>
  </si>
  <si>
    <t>Благоустройство</t>
  </si>
  <si>
    <t>05.05</t>
  </si>
  <si>
    <t>Другие вопросы в области жилищно-коммунального хозяйства</t>
  </si>
  <si>
    <t>06.03</t>
  </si>
  <si>
    <t>Охрана объектов растительного и животного мира и среды их обитания</t>
  </si>
  <si>
    <t>06.05</t>
  </si>
  <si>
    <t>Другие вопросы в области охраны окружающей среды</t>
  </si>
  <si>
    <t>07.07</t>
  </si>
  <si>
    <t xml:space="preserve">Молодежная политика </t>
  </si>
  <si>
    <t>10.03</t>
  </si>
  <si>
    <t>Социальное обеспечение населения</t>
  </si>
  <si>
    <t>10.04.</t>
  </si>
  <si>
    <t>Охрана семьи и детства</t>
  </si>
  <si>
    <t>11.02</t>
  </si>
  <si>
    <t>Массовый спорт</t>
  </si>
  <si>
    <t>12.02</t>
  </si>
  <si>
    <t>Периодическая печать и издательства</t>
  </si>
  <si>
    <t>003</t>
  </si>
  <si>
    <t>Управление образования администрации Кольского района</t>
  </si>
  <si>
    <t>07.01</t>
  </si>
  <si>
    <t>Дошкольное образование</t>
  </si>
  <si>
    <t>07.02</t>
  </si>
  <si>
    <t>Общее образование</t>
  </si>
  <si>
    <t>07.03</t>
  </si>
  <si>
    <t>Дополнительное образование детей</t>
  </si>
  <si>
    <t>Молодежная политика</t>
  </si>
  <si>
    <t>07.09</t>
  </si>
  <si>
    <t>Другие вопросы в области образования</t>
  </si>
  <si>
    <t>10.04</t>
  </si>
  <si>
    <t>Муниципальное учреждение управление образования администрации Кольского района</t>
  </si>
  <si>
    <t>11.05</t>
  </si>
  <si>
    <t>Другие вопросы в области физической культуры и спорта</t>
  </si>
  <si>
    <t>004</t>
  </si>
  <si>
    <t>муниципальное учреждение отдел культуры администрации Кольского района</t>
  </si>
  <si>
    <t>из них:</t>
  </si>
  <si>
    <t>средства федерального бюджета</t>
  </si>
  <si>
    <t>08.01</t>
  </si>
  <si>
    <t>Культура</t>
  </si>
  <si>
    <t>Муниципальное учреждение отдел культуры администрации Кольского района</t>
  </si>
  <si>
    <t>ФБ</t>
  </si>
  <si>
    <t>08.04</t>
  </si>
  <si>
    <t>Другие вопросы в области культуры и кинематографии</t>
  </si>
  <si>
    <t>005</t>
  </si>
  <si>
    <t>Муниципальное казенное учреждение контрольно-счетная палата Кольского района</t>
  </si>
  <si>
    <t>01.06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</si>
  <si>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</si>
  <si>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007</t>
  </si>
  <si>
    <t>Управление муниципальным имуществом администрации Кольского района</t>
  </si>
  <si>
    <t>009</t>
  </si>
  <si>
    <t>Управление земельными ресурсами администрации Кольского района</t>
  </si>
  <si>
    <t>010</t>
  </si>
  <si>
    <t>Управление финансов администрации Кольского района</t>
  </si>
  <si>
    <t>01.11</t>
  </si>
  <si>
    <t>Резервные фонды</t>
  </si>
  <si>
    <t>13.01</t>
  </si>
  <si>
    <t>Обслуживание государственного внутреннего и  муниципального долга</t>
  </si>
  <si>
    <t>14.01</t>
  </si>
  <si>
    <t>Дотации на выравнивание бюджетной обеспеченности субъектов Российской Федерации и муниципальных образований</t>
  </si>
  <si>
    <t>14.03</t>
  </si>
  <si>
    <t>Прочие межбюджетные трансферты прочего характера</t>
  </si>
  <si>
    <t>Общий итог</t>
  </si>
  <si>
    <t>Уточненные предельные объемы финансовых средств в разрезе главных распорядителей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</si>
</sst>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left" vertical="top" wrapText="1"/>
    </xf>
    <xf numFmtId="0" fontId="0" fillId="0" borderId="6" xfId="0" applyFill="1" applyBorder="1"/>
    <xf numFmtId="0" fontId="0" fillId="0" borderId="7" xfId="0" applyFill="1" applyBorder="1"/>
    <xf numFmtId="164" fontId="5" fillId="0" borderId="2" xfId="0" applyNumberFormat="1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/>
    </xf>
    <xf numFmtId="0" fontId="0" fillId="0" borderId="10" xfId="0" applyFill="1" applyBorder="1"/>
    <xf numFmtId="0" fontId="0" fillId="0" borderId="11" xfId="0" applyFill="1" applyBorder="1"/>
    <xf numFmtId="164" fontId="6" fillId="0" borderId="11" xfId="0" applyNumberFormat="1" applyFont="1" applyFill="1" applyBorder="1" applyAlignment="1">
      <alignment horizontal="center" vertical="top"/>
    </xf>
    <xf numFmtId="164" fontId="6" fillId="0" borderId="12" xfId="0" applyNumberFormat="1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 wrapText="1"/>
    </xf>
    <xf numFmtId="49" fontId="1" fillId="0" borderId="12" xfId="0" applyNumberFormat="1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164" fontId="6" fillId="0" borderId="12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/>
    </xf>
    <xf numFmtId="164" fontId="6" fillId="0" borderId="4" xfId="0" applyNumberFormat="1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right"/>
    </xf>
    <xf numFmtId="164" fontId="5" fillId="0" borderId="16" xfId="0" applyNumberFormat="1" applyFont="1" applyFill="1" applyBorder="1" applyAlignment="1">
      <alignment horizontal="center" vertical="top"/>
    </xf>
    <xf numFmtId="0" fontId="1" fillId="0" borderId="12" xfId="0" applyFont="1" applyFill="1" applyBorder="1"/>
    <xf numFmtId="0" fontId="1" fillId="0" borderId="9" xfId="0" applyFont="1" applyFill="1" applyBorder="1" applyAlignment="1">
      <alignment horizontal="left" vertical="top"/>
    </xf>
    <xf numFmtId="0" fontId="0" fillId="0" borderId="10" xfId="0" applyFill="1" applyBorder="1"/>
    <xf numFmtId="0" fontId="0" fillId="0" borderId="11" xfId="0" applyFill="1" applyBorder="1"/>
    <xf numFmtId="0" fontId="1" fillId="0" borderId="12" xfId="0" applyFont="1" applyFill="1" applyBorder="1" applyAlignment="1">
      <alignment horizontal="center"/>
    </xf>
    <xf numFmtId="49" fontId="1" fillId="0" borderId="16" xfId="0" applyNumberFormat="1" applyFont="1" applyFill="1" applyBorder="1" applyAlignment="1">
      <alignment horizontal="left" vertical="top"/>
    </xf>
    <xf numFmtId="164" fontId="6" fillId="0" borderId="11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vertical="center"/>
    </xf>
    <xf numFmtId="0" fontId="1" fillId="2" borderId="0" xfId="0" applyFont="1" applyFill="1"/>
    <xf numFmtId="49" fontId="1" fillId="0" borderId="12" xfId="0" applyNumberFormat="1" applyFont="1" applyFill="1" applyBorder="1" applyAlignment="1">
      <alignment vertical="top"/>
    </xf>
    <xf numFmtId="0" fontId="1" fillId="0" borderId="12" xfId="0" applyNumberFormat="1" applyFont="1" applyFill="1" applyBorder="1" applyAlignment="1">
      <alignment horizontal="left" vertical="top"/>
    </xf>
    <xf numFmtId="49" fontId="1" fillId="0" borderId="3" xfId="0" applyNumberFormat="1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 wrapText="1"/>
    </xf>
    <xf numFmtId="49" fontId="1" fillId="0" borderId="14" xfId="0" applyNumberFormat="1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164" fontId="7" fillId="0" borderId="12" xfId="0" applyNumberFormat="1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 vertical="center"/>
    </xf>
    <xf numFmtId="4" fontId="1" fillId="0" borderId="12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/>
    </xf>
    <xf numFmtId="164" fontId="6" fillId="0" borderId="18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164" fontId="5" fillId="0" borderId="12" xfId="0" applyNumberFormat="1" applyFont="1" applyFill="1" applyBorder="1" applyAlignment="1">
      <alignment horizontal="center" vertical="top"/>
    </xf>
    <xf numFmtId="0" fontId="4" fillId="0" borderId="0" xfId="0" applyFont="1" applyFill="1"/>
    <xf numFmtId="0" fontId="4" fillId="0" borderId="12" xfId="0" applyFont="1" applyFill="1" applyBorder="1"/>
    <xf numFmtId="164" fontId="6" fillId="0" borderId="16" xfId="0" applyNumberFormat="1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/>
    </xf>
    <xf numFmtId="164" fontId="8" fillId="0" borderId="12" xfId="0" applyNumberFormat="1" applyFont="1" applyFill="1" applyBorder="1" applyAlignment="1">
      <alignment horizontal="center" shrinkToFit="1"/>
    </xf>
    <xf numFmtId="49" fontId="4" fillId="0" borderId="8" xfId="0" applyNumberFormat="1" applyFont="1" applyFill="1" applyBorder="1" applyAlignment="1">
      <alignment horizontal="right"/>
    </xf>
    <xf numFmtId="0" fontId="1" fillId="0" borderId="15" xfId="0" applyFont="1" applyFill="1" applyBorder="1" applyAlignment="1">
      <alignment horizontal="left" vertical="top"/>
    </xf>
    <xf numFmtId="49" fontId="1" fillId="0" borderId="15" xfId="0" applyNumberFormat="1" applyFont="1" applyFill="1" applyBorder="1" applyAlignment="1">
      <alignment horizontal="left" vertical="top"/>
    </xf>
    <xf numFmtId="0" fontId="1" fillId="0" borderId="12" xfId="0" applyFont="1" applyFill="1" applyBorder="1" applyAlignment="1">
      <alignment vertical="top" wrapText="1"/>
    </xf>
    <xf numFmtId="164" fontId="6" fillId="0" borderId="12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6" fillId="0" borderId="18" xfId="0" applyNumberFormat="1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left" vertical="top"/>
    </xf>
    <xf numFmtId="0" fontId="0" fillId="0" borderId="20" xfId="0" applyFill="1" applyBorder="1"/>
    <xf numFmtId="0" fontId="0" fillId="0" borderId="18" xfId="0" applyFill="1" applyBorder="1"/>
    <xf numFmtId="164" fontId="6" fillId="0" borderId="16" xfId="0" applyNumberFormat="1" applyFont="1" applyFill="1" applyBorder="1" applyAlignment="1">
      <alignment horizontal="center" vertical="center"/>
    </xf>
    <xf numFmtId="0" fontId="0" fillId="0" borderId="21" xfId="0" applyFill="1" applyBorder="1"/>
    <xf numFmtId="0" fontId="0" fillId="0" borderId="22" xfId="0" applyFill="1" applyBorder="1"/>
    <xf numFmtId="49" fontId="4" fillId="0" borderId="1" xfId="0" applyNumberFormat="1" applyFont="1" applyFill="1" applyBorder="1" applyAlignment="1">
      <alignment horizontal="left" vertical="top"/>
    </xf>
    <xf numFmtId="49" fontId="4" fillId="0" borderId="12" xfId="0" applyNumberFormat="1" applyFont="1" applyFill="1" applyBorder="1" applyAlignment="1">
      <alignment horizontal="left" vertical="top" wrapText="1"/>
    </xf>
    <xf numFmtId="164" fontId="6" fillId="0" borderId="18" xfId="0" applyNumberFormat="1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vertical="top" wrapText="1"/>
    </xf>
    <xf numFmtId="164" fontId="6" fillId="0" borderId="11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/>
    </xf>
    <xf numFmtId="164" fontId="5" fillId="0" borderId="14" xfId="0" applyNumberFormat="1" applyFont="1" applyFill="1" applyBorder="1" applyAlignment="1">
      <alignment horizontal="center" vertical="top"/>
    </xf>
    <xf numFmtId="164" fontId="1" fillId="0" borderId="0" xfId="0" applyNumberFormat="1" applyFont="1" applyFill="1"/>
    <xf numFmtId="0" fontId="1" fillId="0" borderId="12" xfId="0" applyFont="1" applyFill="1" applyBorder="1" applyAlignment="1">
      <alignment horizontal="left" vertical="top"/>
    </xf>
    <xf numFmtId="0" fontId="0" fillId="0" borderId="12" xfId="0" applyFill="1" applyBorder="1"/>
    <xf numFmtId="0" fontId="1" fillId="0" borderId="12" xfId="0" applyFont="1" applyFill="1" applyBorder="1" applyAlignment="1">
      <alignment horizontal="right"/>
    </xf>
    <xf numFmtId="0" fontId="10" fillId="0" borderId="0" xfId="0" applyFont="1"/>
    <xf numFmtId="164" fontId="10" fillId="0" borderId="0" xfId="0" applyNumberFormat="1" applyFont="1"/>
    <xf numFmtId="164" fontId="10" fillId="0" borderId="0" xfId="0" applyNumberFormat="1" applyFont="1" applyFill="1"/>
    <xf numFmtId="165" fontId="10" fillId="0" borderId="0" xfId="0" applyNumberFormat="1" applyFont="1" applyFill="1"/>
    <xf numFmtId="0" fontId="1" fillId="0" borderId="0" xfId="0" applyFont="1" applyFill="1" applyAlignment="1">
      <alignment horizontal="right" wrapText="1"/>
    </xf>
    <xf numFmtId="4" fontId="10" fillId="0" borderId="0" xfId="0" applyNumberFormat="1" applyFont="1" applyAlignment="1">
      <alignment wrapText="1"/>
    </xf>
    <xf numFmtId="0" fontId="1" fillId="0" borderId="0" xfId="0" applyFont="1" applyFill="1" applyAlignment="1">
      <alignment horizontal="center"/>
    </xf>
    <xf numFmtId="166" fontId="1" fillId="0" borderId="0" xfId="0" applyNumberFormat="1" applyFont="1" applyFill="1" applyAlignment="1">
      <alignment wrapText="1"/>
    </xf>
    <xf numFmtId="4" fontId="1" fillId="0" borderId="0" xfId="0" applyNumberFormat="1" applyFont="1" applyFill="1" applyAlignment="1">
      <alignment horizontal="center"/>
    </xf>
    <xf numFmtId="2" fontId="1" fillId="0" borderId="0" xfId="0" applyNumberFormat="1" applyFont="1" applyFill="1"/>
    <xf numFmtId="164" fontId="1" fillId="0" borderId="0" xfId="0" applyNumberFormat="1" applyFont="1" applyAlignment="1">
      <alignment wrapText="1"/>
    </xf>
    <xf numFmtId="0" fontId="10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AE726-ED2E-49E1-AB29-9A060A2E28A2}">
  <dimension ref="A2:I140"/>
  <sheetViews>
    <sheetView tabSelected="1" zoomScale="82" zoomScaleNormal="82" workbookViewId="0">
      <pane xSplit="5" ySplit="7" topLeftCell="F8" activePane="bottomRight" state="frozen"/>
      <selection pane="topRight" activeCell="F1" sqref="F1"/>
      <selection pane="bottomLeft" activeCell="A7" sqref="A7"/>
      <selection pane="bottomRight" activeCell="H18" sqref="H18"/>
    </sheetView>
  </sheetViews>
  <sheetFormatPr defaultColWidth="8.85546875" defaultRowHeight="15" x14ac:dyDescent="0.25"/>
  <cols>
    <col min="1" max="1" width="7" style="6" customWidth="1"/>
    <col min="2" max="2" width="33.140625" style="7" customWidth="1"/>
    <col min="3" max="3" width="8.140625" style="5" customWidth="1"/>
    <col min="4" max="4" width="52.5703125" style="7" customWidth="1"/>
    <col min="5" max="5" width="14.42578125" style="5" customWidth="1"/>
    <col min="6" max="6" width="15" style="3" customWidth="1"/>
    <col min="7" max="7" width="14.7109375" style="3" customWidth="1"/>
    <col min="8" max="8" width="17.42578125" style="3" customWidth="1"/>
    <col min="9" max="9" width="12.140625" style="5" customWidth="1"/>
    <col min="10" max="11" width="8.85546875" style="5"/>
    <col min="12" max="12" width="17.28515625" style="5" customWidth="1"/>
    <col min="13" max="16384" width="8.85546875" style="5"/>
  </cols>
  <sheetData>
    <row r="2" spans="1:8" s="3" customFormat="1" x14ac:dyDescent="0.25">
      <c r="A2" s="1"/>
      <c r="B2" s="2"/>
      <c r="D2" s="2"/>
    </row>
    <row r="3" spans="1:8" ht="20.25" x14ac:dyDescent="0.3">
      <c r="A3" s="4" t="s">
        <v>114</v>
      </c>
      <c r="B3" s="4"/>
      <c r="C3" s="4"/>
      <c r="D3" s="4"/>
      <c r="E3" s="4"/>
      <c r="F3" s="4"/>
    </row>
    <row r="4" spans="1:8" ht="8.25" customHeight="1" x14ac:dyDescent="0.3">
      <c r="D4" s="8"/>
    </row>
    <row r="5" spans="1:8" ht="15.75" thickBot="1" x14ac:dyDescent="0.3">
      <c r="F5" s="9" t="s">
        <v>0</v>
      </c>
    </row>
    <row r="6" spans="1:8" ht="15" customHeight="1" x14ac:dyDescent="0.25">
      <c r="A6" s="10" t="s">
        <v>1</v>
      </c>
      <c r="B6" s="11" t="s">
        <v>2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1" t="s">
        <v>8</v>
      </c>
    </row>
    <row r="7" spans="1:8" ht="65.25" customHeight="1" thickBot="1" x14ac:dyDescent="0.3">
      <c r="A7" s="12"/>
      <c r="B7" s="13"/>
      <c r="C7" s="13"/>
      <c r="D7" s="13"/>
      <c r="E7" s="13"/>
      <c r="F7" s="13"/>
      <c r="G7" s="13"/>
      <c r="H7" s="13"/>
    </row>
    <row r="8" spans="1:8" s="3" customFormat="1" ht="14.25" customHeight="1" x14ac:dyDescent="0.25">
      <c r="A8" s="14" t="s">
        <v>9</v>
      </c>
      <c r="B8" s="15" t="s">
        <v>10</v>
      </c>
      <c r="C8" s="16"/>
      <c r="D8" s="16"/>
      <c r="E8" s="17"/>
      <c r="F8" s="18">
        <f>F10</f>
        <v>9967.2999999999993</v>
      </c>
      <c r="G8" s="18">
        <f>G10</f>
        <v>9967.2999999999993</v>
      </c>
      <c r="H8" s="18">
        <f>H10</f>
        <v>9967.2999999999993</v>
      </c>
    </row>
    <row r="9" spans="1:8" s="3" customFormat="1" ht="15.75" x14ac:dyDescent="0.25">
      <c r="A9" s="19"/>
      <c r="B9" s="20" t="s">
        <v>11</v>
      </c>
      <c r="C9" s="21"/>
      <c r="D9" s="21"/>
      <c r="E9" s="22"/>
      <c r="F9" s="23"/>
    </row>
    <row r="10" spans="1:8" s="3" customFormat="1" ht="15.75" x14ac:dyDescent="0.25">
      <c r="A10" s="19"/>
      <c r="B10" s="20" t="s">
        <v>12</v>
      </c>
      <c r="C10" s="21"/>
      <c r="D10" s="21"/>
      <c r="E10" s="22"/>
      <c r="F10" s="24">
        <f>F11+F12+F13+F14</f>
        <v>9967.2999999999993</v>
      </c>
      <c r="G10" s="24">
        <f t="shared" ref="G10:H10" si="0">G11+G12+G13+G14</f>
        <v>9967.2999999999993</v>
      </c>
      <c r="H10" s="24">
        <f t="shared" si="0"/>
        <v>9967.2999999999993</v>
      </c>
    </row>
    <row r="11" spans="1:8" s="3" customFormat="1" ht="45" x14ac:dyDescent="0.25">
      <c r="A11" s="25" t="s">
        <v>9</v>
      </c>
      <c r="B11" s="26" t="s">
        <v>10</v>
      </c>
      <c r="C11" s="27" t="s">
        <v>13</v>
      </c>
      <c r="D11" s="26" t="s">
        <v>14</v>
      </c>
      <c r="E11" s="28" t="s">
        <v>15</v>
      </c>
      <c r="F11" s="29">
        <v>3769.5</v>
      </c>
      <c r="G11" s="29">
        <v>3769.5</v>
      </c>
      <c r="H11" s="29">
        <v>3769.5</v>
      </c>
    </row>
    <row r="12" spans="1:8" s="3" customFormat="1" ht="45" x14ac:dyDescent="0.25">
      <c r="A12" s="25" t="s">
        <v>9</v>
      </c>
      <c r="B12" s="26" t="s">
        <v>10</v>
      </c>
      <c r="C12" s="27" t="s">
        <v>16</v>
      </c>
      <c r="D12" s="26" t="s">
        <v>17</v>
      </c>
      <c r="E12" s="28" t="s">
        <v>15</v>
      </c>
      <c r="F12" s="29">
        <v>5266.5</v>
      </c>
      <c r="G12" s="29">
        <v>5266.5</v>
      </c>
      <c r="H12" s="29">
        <v>5266.5</v>
      </c>
    </row>
    <row r="13" spans="1:8" s="3" customFormat="1" ht="30" x14ac:dyDescent="0.25">
      <c r="A13" s="25" t="s">
        <v>9</v>
      </c>
      <c r="B13" s="26" t="s">
        <v>10</v>
      </c>
      <c r="C13" s="27" t="s">
        <v>18</v>
      </c>
      <c r="D13" s="26" t="s">
        <v>19</v>
      </c>
      <c r="E13" s="28" t="s">
        <v>15</v>
      </c>
      <c r="F13" s="29">
        <v>625.29999999999995</v>
      </c>
      <c r="G13" s="29">
        <v>625.29999999999995</v>
      </c>
      <c r="H13" s="29">
        <v>625.29999999999995</v>
      </c>
    </row>
    <row r="14" spans="1:8" s="3" customFormat="1" ht="30.75" thickBot="1" x14ac:dyDescent="0.3">
      <c r="A14" s="30" t="s">
        <v>9</v>
      </c>
      <c r="B14" s="31" t="s">
        <v>10</v>
      </c>
      <c r="C14" s="32" t="s">
        <v>20</v>
      </c>
      <c r="D14" s="33" t="s">
        <v>21</v>
      </c>
      <c r="E14" s="34" t="s">
        <v>15</v>
      </c>
      <c r="F14" s="35">
        <v>306</v>
      </c>
      <c r="G14" s="35">
        <v>306</v>
      </c>
      <c r="H14" s="35">
        <v>306</v>
      </c>
    </row>
    <row r="15" spans="1:8" s="3" customFormat="1" ht="15" customHeight="1" x14ac:dyDescent="0.25">
      <c r="A15" s="36" t="s">
        <v>22</v>
      </c>
      <c r="B15" s="15" t="s">
        <v>23</v>
      </c>
      <c r="C15" s="16"/>
      <c r="D15" s="16"/>
      <c r="E15" s="17"/>
      <c r="F15" s="37">
        <f>F17+F18+F19</f>
        <v>1202257.7</v>
      </c>
      <c r="G15" s="37">
        <f t="shared" ref="G15:H15" si="1">G17+G18+G19</f>
        <v>551626</v>
      </c>
      <c r="H15" s="37">
        <f t="shared" si="1"/>
        <v>556168.19999999995</v>
      </c>
    </row>
    <row r="16" spans="1:8" s="3" customFormat="1" ht="15.75" x14ac:dyDescent="0.25">
      <c r="A16" s="19"/>
      <c r="B16" s="20" t="s">
        <v>11</v>
      </c>
      <c r="C16" s="21"/>
      <c r="D16" s="21"/>
      <c r="E16" s="22"/>
      <c r="F16" s="24"/>
      <c r="G16" s="38"/>
      <c r="H16" s="38"/>
    </row>
    <row r="17" spans="1:9" s="3" customFormat="1" ht="15.75" x14ac:dyDescent="0.25">
      <c r="A17" s="19"/>
      <c r="B17" s="20" t="s">
        <v>12</v>
      </c>
      <c r="C17" s="21"/>
      <c r="D17" s="21"/>
      <c r="E17" s="22"/>
      <c r="F17" s="24">
        <f>F20+F23+F24+F28+F30+F32+F34+F36+F38+F40+F43+F47+F49+F50+F51+F54+F55+F42+F45+F29</f>
        <v>482828.69999999995</v>
      </c>
      <c r="G17" s="24">
        <f t="shared" ref="G17:H17" si="2">G20+G23+G24+G28+G30+G32+G34+G36+G38+G40+G43+G47+G49+G50+G51+G54+G55+G42+G45+G29</f>
        <v>464772.89999999997</v>
      </c>
      <c r="H17" s="24">
        <f t="shared" si="2"/>
        <v>469315.1</v>
      </c>
    </row>
    <row r="18" spans="1:9" s="3" customFormat="1" ht="15.75" x14ac:dyDescent="0.25">
      <c r="A18" s="19"/>
      <c r="B18" s="39" t="s">
        <v>24</v>
      </c>
      <c r="C18" s="40"/>
      <c r="D18" s="40"/>
      <c r="E18" s="41"/>
      <c r="F18" s="24">
        <f t="shared" ref="F18:H18" si="3">F22+F25+F27+F31+F33+F35+F37+F39+F41+F44+F46+F48+F52+F53</f>
        <v>719429</v>
      </c>
      <c r="G18" s="24">
        <f t="shared" si="3"/>
        <v>86853.1</v>
      </c>
      <c r="H18" s="24">
        <f t="shared" si="3"/>
        <v>86853.1</v>
      </c>
    </row>
    <row r="19" spans="1:9" s="3" customFormat="1" ht="15.75" x14ac:dyDescent="0.25">
      <c r="A19" s="19"/>
      <c r="B19" s="39" t="s">
        <v>25</v>
      </c>
      <c r="C19" s="40"/>
      <c r="D19" s="40"/>
      <c r="E19" s="41"/>
      <c r="F19" s="24">
        <f>F21+F26</f>
        <v>0</v>
      </c>
      <c r="G19" s="24">
        <f t="shared" ref="G19:H19" si="4">G21+G26</f>
        <v>0</v>
      </c>
      <c r="H19" s="24">
        <f t="shared" si="4"/>
        <v>0</v>
      </c>
    </row>
    <row r="20" spans="1:9" s="3" customFormat="1" ht="60" x14ac:dyDescent="0.25">
      <c r="A20" s="25" t="s">
        <v>22</v>
      </c>
      <c r="B20" s="26" t="s">
        <v>23</v>
      </c>
      <c r="C20" s="28" t="s">
        <v>26</v>
      </c>
      <c r="D20" s="26" t="s">
        <v>27</v>
      </c>
      <c r="E20" s="28" t="s">
        <v>15</v>
      </c>
      <c r="F20" s="29">
        <v>128994.4</v>
      </c>
      <c r="G20" s="29">
        <v>128994.4</v>
      </c>
      <c r="H20" s="29">
        <v>128994.4</v>
      </c>
    </row>
    <row r="21" spans="1:9" s="3" customFormat="1" ht="60" hidden="1" x14ac:dyDescent="0.25">
      <c r="A21" s="25" t="s">
        <v>22</v>
      </c>
      <c r="B21" s="26" t="s">
        <v>23</v>
      </c>
      <c r="C21" s="28" t="s">
        <v>26</v>
      </c>
      <c r="D21" s="26" t="s">
        <v>27</v>
      </c>
      <c r="E21" s="26" t="s">
        <v>28</v>
      </c>
      <c r="F21" s="29"/>
      <c r="G21" s="38"/>
      <c r="H21" s="38">
        <v>0</v>
      </c>
    </row>
    <row r="22" spans="1:9" s="3" customFormat="1" ht="15.75" x14ac:dyDescent="0.25">
      <c r="A22" s="25" t="s">
        <v>22</v>
      </c>
      <c r="B22" s="26" t="s">
        <v>23</v>
      </c>
      <c r="C22" s="27" t="s">
        <v>29</v>
      </c>
      <c r="D22" s="26" t="s">
        <v>30</v>
      </c>
      <c r="E22" s="26" t="s">
        <v>31</v>
      </c>
      <c r="F22" s="29">
        <v>2.4</v>
      </c>
      <c r="G22" s="42">
        <v>2.1</v>
      </c>
      <c r="H22" s="42">
        <v>2.1</v>
      </c>
    </row>
    <row r="23" spans="1:9" s="3" customFormat="1" ht="15.75" hidden="1" x14ac:dyDescent="0.25">
      <c r="A23" s="25" t="s">
        <v>22</v>
      </c>
      <c r="B23" s="26" t="s">
        <v>23</v>
      </c>
      <c r="C23" s="27" t="s">
        <v>32</v>
      </c>
      <c r="D23" s="26" t="s">
        <v>33</v>
      </c>
      <c r="E23" s="28" t="s">
        <v>15</v>
      </c>
      <c r="F23" s="29"/>
      <c r="G23" s="42"/>
      <c r="H23" s="42"/>
    </row>
    <row r="24" spans="1:9" s="3" customFormat="1" ht="15.75" x14ac:dyDescent="0.25">
      <c r="A24" s="25" t="s">
        <v>22</v>
      </c>
      <c r="B24" s="26" t="s">
        <v>23</v>
      </c>
      <c r="C24" s="43" t="s">
        <v>18</v>
      </c>
      <c r="D24" s="26" t="s">
        <v>19</v>
      </c>
      <c r="E24" s="28" t="s">
        <v>15</v>
      </c>
      <c r="F24" s="29">
        <v>226104.3</v>
      </c>
      <c r="G24" s="29">
        <v>216938.1</v>
      </c>
      <c r="H24" s="29">
        <v>218206.69999999998</v>
      </c>
    </row>
    <row r="25" spans="1:9" s="3" customFormat="1" ht="15.75" x14ac:dyDescent="0.25">
      <c r="A25" s="25" t="s">
        <v>22</v>
      </c>
      <c r="B25" s="26" t="s">
        <v>23</v>
      </c>
      <c r="C25" s="43" t="s">
        <v>18</v>
      </c>
      <c r="D25" s="26" t="s">
        <v>19</v>
      </c>
      <c r="E25" s="28" t="s">
        <v>31</v>
      </c>
      <c r="F25" s="44">
        <v>14371.8</v>
      </c>
      <c r="G25" s="44">
        <v>14375.9</v>
      </c>
      <c r="H25" s="44">
        <v>14375.9</v>
      </c>
    </row>
    <row r="26" spans="1:9" s="3" customFormat="1" ht="30" hidden="1" x14ac:dyDescent="0.25">
      <c r="A26" s="25" t="s">
        <v>22</v>
      </c>
      <c r="B26" s="26" t="s">
        <v>23</v>
      </c>
      <c r="C26" s="43" t="s">
        <v>18</v>
      </c>
      <c r="D26" s="26" t="s">
        <v>19</v>
      </c>
      <c r="E26" s="26" t="s">
        <v>28</v>
      </c>
      <c r="F26" s="44"/>
      <c r="G26" s="29">
        <v>0</v>
      </c>
      <c r="H26" s="44">
        <v>0</v>
      </c>
    </row>
    <row r="27" spans="1:9" s="3" customFormat="1" ht="15.75" x14ac:dyDescent="0.25">
      <c r="A27" s="25" t="s">
        <v>22</v>
      </c>
      <c r="B27" s="26" t="s">
        <v>23</v>
      </c>
      <c r="C27" s="45" t="s">
        <v>34</v>
      </c>
      <c r="D27" s="26" t="s">
        <v>35</v>
      </c>
      <c r="E27" s="28" t="s">
        <v>31</v>
      </c>
      <c r="F27" s="44">
        <v>3043.6</v>
      </c>
      <c r="G27" s="29">
        <v>3163.1</v>
      </c>
      <c r="H27" s="44">
        <v>3163.1</v>
      </c>
    </row>
    <row r="28" spans="1:9" s="3" customFormat="1" ht="45" x14ac:dyDescent="0.25">
      <c r="A28" s="25" t="s">
        <v>22</v>
      </c>
      <c r="B28" s="26" t="s">
        <v>23</v>
      </c>
      <c r="C28" s="45" t="s">
        <v>36</v>
      </c>
      <c r="D28" s="26" t="s">
        <v>37</v>
      </c>
      <c r="E28" s="28" t="s">
        <v>15</v>
      </c>
      <c r="F28" s="29">
        <v>14714.4</v>
      </c>
      <c r="G28" s="29">
        <v>15095.7</v>
      </c>
      <c r="H28" s="29">
        <v>15226.7</v>
      </c>
    </row>
    <row r="29" spans="1:9" s="3" customFormat="1" ht="30" x14ac:dyDescent="0.25">
      <c r="A29" s="25" t="s">
        <v>22</v>
      </c>
      <c r="B29" s="26" t="s">
        <v>23</v>
      </c>
      <c r="C29" s="45" t="s">
        <v>38</v>
      </c>
      <c r="D29" s="26" t="s">
        <v>39</v>
      </c>
      <c r="E29" s="26" t="s">
        <v>15</v>
      </c>
      <c r="F29" s="29">
        <v>150</v>
      </c>
      <c r="G29" s="29">
        <v>150</v>
      </c>
      <c r="H29" s="29">
        <v>150</v>
      </c>
    </row>
    <row r="30" spans="1:9" s="46" customFormat="1" ht="15.75" hidden="1" customHeight="1" x14ac:dyDescent="0.25">
      <c r="A30" s="25" t="s">
        <v>22</v>
      </c>
      <c r="B30" s="26" t="s">
        <v>23</v>
      </c>
      <c r="C30" s="45" t="s">
        <v>40</v>
      </c>
      <c r="D30" s="26" t="s">
        <v>41</v>
      </c>
      <c r="E30" s="28" t="s">
        <v>15</v>
      </c>
      <c r="F30" s="29"/>
      <c r="G30" s="29"/>
      <c r="H30" s="29">
        <v>0</v>
      </c>
      <c r="I30" s="3"/>
    </row>
    <row r="31" spans="1:9" s="46" customFormat="1" ht="15.75" hidden="1" x14ac:dyDescent="0.25">
      <c r="A31" s="25" t="s">
        <v>22</v>
      </c>
      <c r="B31" s="26" t="s">
        <v>23</v>
      </c>
      <c r="C31" s="45" t="s">
        <v>40</v>
      </c>
      <c r="D31" s="26" t="s">
        <v>41</v>
      </c>
      <c r="E31" s="28" t="s">
        <v>31</v>
      </c>
      <c r="F31" s="44"/>
      <c r="G31" s="29">
        <v>0</v>
      </c>
      <c r="H31" s="44">
        <v>0</v>
      </c>
      <c r="I31" s="3"/>
    </row>
    <row r="32" spans="1:9" s="46" customFormat="1" ht="15.75" x14ac:dyDescent="0.25">
      <c r="A32" s="25" t="s">
        <v>22</v>
      </c>
      <c r="B32" s="26" t="s">
        <v>23</v>
      </c>
      <c r="C32" s="45" t="s">
        <v>42</v>
      </c>
      <c r="D32" s="26" t="s">
        <v>43</v>
      </c>
      <c r="E32" s="28" t="s">
        <v>15</v>
      </c>
      <c r="F32" s="29">
        <v>16092.6</v>
      </c>
      <c r="G32" s="29">
        <v>16135.1</v>
      </c>
      <c r="H32" s="29">
        <v>16177.7</v>
      </c>
      <c r="I32" s="3"/>
    </row>
    <row r="33" spans="1:9" s="46" customFormat="1" ht="15.75" x14ac:dyDescent="0.25">
      <c r="A33" s="25" t="s">
        <v>22</v>
      </c>
      <c r="B33" s="26" t="s">
        <v>23</v>
      </c>
      <c r="C33" s="45" t="s">
        <v>42</v>
      </c>
      <c r="D33" s="26" t="s">
        <v>43</v>
      </c>
      <c r="E33" s="28" t="s">
        <v>31</v>
      </c>
      <c r="F33" s="29">
        <v>9999</v>
      </c>
      <c r="G33" s="29">
        <v>8499.1</v>
      </c>
      <c r="H33" s="29">
        <v>8499.1</v>
      </c>
      <c r="I33" s="3"/>
    </row>
    <row r="34" spans="1:9" s="46" customFormat="1" ht="15.75" x14ac:dyDescent="0.25">
      <c r="A34" s="25" t="s">
        <v>22</v>
      </c>
      <c r="B34" s="26" t="s">
        <v>23</v>
      </c>
      <c r="C34" s="45" t="s">
        <v>44</v>
      </c>
      <c r="D34" s="26" t="s">
        <v>45</v>
      </c>
      <c r="E34" s="28" t="s">
        <v>15</v>
      </c>
      <c r="F34" s="44">
        <v>6.2</v>
      </c>
      <c r="G34" s="44">
        <v>6.2</v>
      </c>
      <c r="H34" s="44">
        <v>6.2</v>
      </c>
      <c r="I34" s="3"/>
    </row>
    <row r="35" spans="1:9" s="46" customFormat="1" ht="15.75" x14ac:dyDescent="0.25">
      <c r="A35" s="25" t="s">
        <v>22</v>
      </c>
      <c r="B35" s="26" t="s">
        <v>23</v>
      </c>
      <c r="C35" s="45" t="s">
        <v>44</v>
      </c>
      <c r="D35" s="26" t="s">
        <v>45</v>
      </c>
      <c r="E35" s="28" t="s">
        <v>31</v>
      </c>
      <c r="F35" s="44">
        <v>25.7</v>
      </c>
      <c r="G35" s="44">
        <v>25.7</v>
      </c>
      <c r="H35" s="44">
        <v>25.7</v>
      </c>
      <c r="I35" s="3"/>
    </row>
    <row r="36" spans="1:9" s="46" customFormat="1" ht="15.75" x14ac:dyDescent="0.25">
      <c r="A36" s="25" t="s">
        <v>22</v>
      </c>
      <c r="B36" s="26" t="s">
        <v>23</v>
      </c>
      <c r="C36" s="45" t="s">
        <v>46</v>
      </c>
      <c r="D36" s="26" t="s">
        <v>47</v>
      </c>
      <c r="E36" s="28" t="s">
        <v>15</v>
      </c>
      <c r="F36" s="29">
        <v>4300</v>
      </c>
      <c r="G36" s="29">
        <v>4300</v>
      </c>
      <c r="H36" s="29">
        <v>4300</v>
      </c>
      <c r="I36" s="3"/>
    </row>
    <row r="37" spans="1:9" s="46" customFormat="1" ht="15.75" x14ac:dyDescent="0.25">
      <c r="A37" s="25" t="s">
        <v>22</v>
      </c>
      <c r="B37" s="26" t="s">
        <v>23</v>
      </c>
      <c r="C37" s="45" t="s">
        <v>46</v>
      </c>
      <c r="D37" s="26" t="s">
        <v>47</v>
      </c>
      <c r="E37" s="28" t="s">
        <v>31</v>
      </c>
      <c r="F37" s="44">
        <v>19</v>
      </c>
      <c r="G37" s="29">
        <v>19.100000000000001</v>
      </c>
      <c r="H37" s="44">
        <v>19.100000000000001</v>
      </c>
      <c r="I37" s="3"/>
    </row>
    <row r="38" spans="1:9" s="46" customFormat="1" ht="15.75" x14ac:dyDescent="0.25">
      <c r="A38" s="25" t="s">
        <v>22</v>
      </c>
      <c r="B38" s="26" t="s">
        <v>23</v>
      </c>
      <c r="C38" s="45" t="s">
        <v>48</v>
      </c>
      <c r="D38" s="26" t="s">
        <v>49</v>
      </c>
      <c r="E38" s="28" t="s">
        <v>15</v>
      </c>
      <c r="F38" s="29">
        <v>10437.9</v>
      </c>
      <c r="G38" s="29">
        <v>11894.3</v>
      </c>
      <c r="H38" s="29">
        <v>12994.3</v>
      </c>
      <c r="I38" s="3"/>
    </row>
    <row r="39" spans="1:9" s="46" customFormat="1" ht="15.75" x14ac:dyDescent="0.25">
      <c r="A39" s="25" t="s">
        <v>22</v>
      </c>
      <c r="B39" s="26" t="s">
        <v>23</v>
      </c>
      <c r="C39" s="45" t="s">
        <v>48</v>
      </c>
      <c r="D39" s="26" t="s">
        <v>49</v>
      </c>
      <c r="E39" s="28" t="s">
        <v>31</v>
      </c>
      <c r="F39" s="29">
        <v>1451.7</v>
      </c>
      <c r="G39" s="29">
        <v>1451.7</v>
      </c>
      <c r="H39" s="29">
        <v>1451.7</v>
      </c>
      <c r="I39" s="3"/>
    </row>
    <row r="40" spans="1:9" s="46" customFormat="1" ht="15.75" x14ac:dyDescent="0.25">
      <c r="A40" s="25" t="s">
        <v>22</v>
      </c>
      <c r="B40" s="26" t="s">
        <v>23</v>
      </c>
      <c r="C40" s="45" t="s">
        <v>50</v>
      </c>
      <c r="D40" s="26" t="s">
        <v>51</v>
      </c>
      <c r="E40" s="28" t="s">
        <v>15</v>
      </c>
      <c r="F40" s="29">
        <v>25164.7</v>
      </c>
      <c r="G40" s="29">
        <v>29057.199999999997</v>
      </c>
      <c r="H40" s="29">
        <v>31057.199999999997</v>
      </c>
      <c r="I40" s="3"/>
    </row>
    <row r="41" spans="1:9" s="46" customFormat="1" ht="15.75" hidden="1" x14ac:dyDescent="0.25">
      <c r="A41" s="25" t="s">
        <v>22</v>
      </c>
      <c r="B41" s="26" t="s">
        <v>23</v>
      </c>
      <c r="C41" s="45" t="s">
        <v>50</v>
      </c>
      <c r="D41" s="26" t="s">
        <v>51</v>
      </c>
      <c r="E41" s="28" t="s">
        <v>31</v>
      </c>
      <c r="F41" s="44"/>
      <c r="G41" s="29"/>
      <c r="H41" s="29"/>
      <c r="I41" s="3"/>
    </row>
    <row r="42" spans="1:9" s="46" customFormat="1" ht="15.75" x14ac:dyDescent="0.25">
      <c r="A42" s="25" t="s">
        <v>22</v>
      </c>
      <c r="B42" s="26" t="s">
        <v>23</v>
      </c>
      <c r="C42" s="45" t="s">
        <v>52</v>
      </c>
      <c r="D42" s="26" t="s">
        <v>53</v>
      </c>
      <c r="E42" s="28" t="s">
        <v>15</v>
      </c>
      <c r="F42" s="44">
        <v>8891.6</v>
      </c>
      <c r="G42" s="44">
        <v>8891.6</v>
      </c>
      <c r="H42" s="44">
        <v>8891.6</v>
      </c>
      <c r="I42" s="3"/>
    </row>
    <row r="43" spans="1:9" s="46" customFormat="1" ht="30" x14ac:dyDescent="0.25">
      <c r="A43" s="25" t="s">
        <v>22</v>
      </c>
      <c r="B43" s="26" t="s">
        <v>23</v>
      </c>
      <c r="C43" s="47" t="s">
        <v>54</v>
      </c>
      <c r="D43" s="26" t="s">
        <v>55</v>
      </c>
      <c r="E43" s="28" t="s">
        <v>15</v>
      </c>
      <c r="F43" s="44">
        <v>10000</v>
      </c>
      <c r="G43" s="44">
        <v>10000</v>
      </c>
      <c r="H43" s="44">
        <v>10000</v>
      </c>
      <c r="I43" s="3"/>
    </row>
    <row r="44" spans="1:9" s="46" customFormat="1" ht="30" hidden="1" x14ac:dyDescent="0.25">
      <c r="A44" s="25" t="s">
        <v>22</v>
      </c>
      <c r="B44" s="26" t="s">
        <v>23</v>
      </c>
      <c r="C44" s="47" t="s">
        <v>54</v>
      </c>
      <c r="D44" s="26" t="s">
        <v>55</v>
      </c>
      <c r="E44" s="28" t="s">
        <v>31</v>
      </c>
      <c r="F44" s="44"/>
      <c r="G44" s="44"/>
      <c r="H44" s="44"/>
      <c r="I44" s="3"/>
    </row>
    <row r="45" spans="1:9" s="3" customFormat="1" ht="30" hidden="1" x14ac:dyDescent="0.25">
      <c r="A45" s="25" t="s">
        <v>22</v>
      </c>
      <c r="B45" s="26" t="s">
        <v>23</v>
      </c>
      <c r="C45" s="47" t="s">
        <v>56</v>
      </c>
      <c r="D45" s="26" t="s">
        <v>57</v>
      </c>
      <c r="E45" s="28" t="s">
        <v>15</v>
      </c>
      <c r="F45" s="44">
        <v>0</v>
      </c>
      <c r="G45" s="29">
        <v>0</v>
      </c>
      <c r="H45" s="44"/>
    </row>
    <row r="46" spans="1:9" s="3" customFormat="1" ht="30" hidden="1" x14ac:dyDescent="0.25">
      <c r="A46" s="25" t="s">
        <v>22</v>
      </c>
      <c r="B46" s="26" t="s">
        <v>23</v>
      </c>
      <c r="C46" s="47" t="s">
        <v>56</v>
      </c>
      <c r="D46" s="26" t="s">
        <v>57</v>
      </c>
      <c r="E46" s="28" t="s">
        <v>31</v>
      </c>
      <c r="F46" s="44"/>
      <c r="G46" s="29"/>
      <c r="H46" s="44"/>
    </row>
    <row r="47" spans="1:9" s="3" customFormat="1" ht="15" customHeight="1" x14ac:dyDescent="0.25">
      <c r="A47" s="25" t="s">
        <v>22</v>
      </c>
      <c r="B47" s="26" t="s">
        <v>23</v>
      </c>
      <c r="C47" s="47" t="s">
        <v>58</v>
      </c>
      <c r="D47" s="26" t="s">
        <v>59</v>
      </c>
      <c r="E47" s="28" t="s">
        <v>15</v>
      </c>
      <c r="F47" s="29">
        <v>24662.300000000003</v>
      </c>
      <c r="G47" s="29">
        <v>10000</v>
      </c>
      <c r="H47" s="29">
        <v>10000</v>
      </c>
    </row>
    <row r="48" spans="1:9" s="3" customFormat="1" ht="15" customHeight="1" x14ac:dyDescent="0.25">
      <c r="A48" s="25" t="s">
        <v>22</v>
      </c>
      <c r="B48" s="26" t="s">
        <v>23</v>
      </c>
      <c r="C48" s="47" t="s">
        <v>58</v>
      </c>
      <c r="D48" s="26" t="s">
        <v>59</v>
      </c>
      <c r="E48" s="28" t="s">
        <v>31</v>
      </c>
      <c r="F48" s="29">
        <v>631199.4</v>
      </c>
      <c r="G48" s="29"/>
      <c r="H48" s="29"/>
    </row>
    <row r="49" spans="1:9" s="3" customFormat="1" ht="15.75" x14ac:dyDescent="0.25">
      <c r="A49" s="25" t="s">
        <v>22</v>
      </c>
      <c r="B49" s="26" t="s">
        <v>23</v>
      </c>
      <c r="C49" s="45" t="s">
        <v>60</v>
      </c>
      <c r="D49" s="26" t="s">
        <v>61</v>
      </c>
      <c r="E49" s="28" t="s">
        <v>15</v>
      </c>
      <c r="F49" s="29">
        <v>362.6</v>
      </c>
      <c r="G49" s="29">
        <v>362.6</v>
      </c>
      <c r="H49" s="29">
        <v>362.6</v>
      </c>
    </row>
    <row r="50" spans="1:9" s="3" customFormat="1" ht="15.75" x14ac:dyDescent="0.25">
      <c r="A50" s="25" t="s">
        <v>22</v>
      </c>
      <c r="B50" s="26" t="s">
        <v>23</v>
      </c>
      <c r="C50" s="45" t="s">
        <v>20</v>
      </c>
      <c r="D50" s="26" t="s">
        <v>21</v>
      </c>
      <c r="E50" s="28" t="s">
        <v>15</v>
      </c>
      <c r="F50" s="29">
        <v>5781</v>
      </c>
      <c r="G50" s="29">
        <v>5781</v>
      </c>
      <c r="H50" s="29">
        <v>5781</v>
      </c>
    </row>
    <row r="51" spans="1:9" s="3" customFormat="1" ht="15.75" hidden="1" x14ac:dyDescent="0.25">
      <c r="A51" s="25" t="s">
        <v>22</v>
      </c>
      <c r="B51" s="26" t="s">
        <v>23</v>
      </c>
      <c r="C51" s="28" t="s">
        <v>62</v>
      </c>
      <c r="D51" s="26" t="s">
        <v>63</v>
      </c>
      <c r="E51" s="28" t="s">
        <v>15</v>
      </c>
      <c r="F51" s="29"/>
      <c r="G51" s="29">
        <v>0</v>
      </c>
      <c r="H51" s="29">
        <v>0</v>
      </c>
    </row>
    <row r="52" spans="1:9" s="46" customFormat="1" ht="15.75" x14ac:dyDescent="0.25">
      <c r="A52" s="25" t="s">
        <v>22</v>
      </c>
      <c r="B52" s="26" t="s">
        <v>23</v>
      </c>
      <c r="C52" s="28" t="s">
        <v>62</v>
      </c>
      <c r="D52" s="26" t="s">
        <v>63</v>
      </c>
      <c r="E52" s="28" t="s">
        <v>31</v>
      </c>
      <c r="F52" s="44">
        <v>41547.800000000003</v>
      </c>
      <c r="G52" s="44">
        <v>41547.800000000003</v>
      </c>
      <c r="H52" s="44">
        <v>41547.800000000003</v>
      </c>
      <c r="I52" s="3"/>
    </row>
    <row r="53" spans="1:9" s="3" customFormat="1" ht="15.75" x14ac:dyDescent="0.25">
      <c r="A53" s="25" t="s">
        <v>22</v>
      </c>
      <c r="B53" s="26" t="s">
        <v>23</v>
      </c>
      <c r="C53" s="48" t="s">
        <v>64</v>
      </c>
      <c r="D53" s="26" t="s">
        <v>65</v>
      </c>
      <c r="E53" s="28" t="s">
        <v>31</v>
      </c>
      <c r="F53" s="44">
        <v>17768.599999999999</v>
      </c>
      <c r="G53" s="29">
        <v>17768.599999999999</v>
      </c>
      <c r="H53" s="44">
        <v>17768.599999999999</v>
      </c>
    </row>
    <row r="54" spans="1:9" s="3" customFormat="1" ht="15.75" x14ac:dyDescent="0.25">
      <c r="A54" s="25" t="s">
        <v>22</v>
      </c>
      <c r="B54" s="26" t="s">
        <v>23</v>
      </c>
      <c r="C54" s="27" t="s">
        <v>66</v>
      </c>
      <c r="D54" s="26" t="s">
        <v>67</v>
      </c>
      <c r="E54" s="28" t="s">
        <v>15</v>
      </c>
      <c r="F54" s="29">
        <v>474.5</v>
      </c>
      <c r="G54" s="29">
        <v>474.5</v>
      </c>
      <c r="H54" s="29">
        <v>474.5</v>
      </c>
    </row>
    <row r="55" spans="1:9" s="3" customFormat="1" ht="16.5" thickBot="1" x14ac:dyDescent="0.3">
      <c r="A55" s="49" t="s">
        <v>22</v>
      </c>
      <c r="B55" s="50" t="s">
        <v>23</v>
      </c>
      <c r="C55" s="51" t="s">
        <v>68</v>
      </c>
      <c r="D55" s="31" t="s">
        <v>69</v>
      </c>
      <c r="E55" s="52" t="s">
        <v>15</v>
      </c>
      <c r="F55" s="35">
        <v>6692.2</v>
      </c>
      <c r="G55" s="35">
        <v>6692.2</v>
      </c>
      <c r="H55" s="35">
        <v>6692.2</v>
      </c>
    </row>
    <row r="56" spans="1:9" s="3" customFormat="1" ht="27.75" customHeight="1" x14ac:dyDescent="0.25">
      <c r="A56" s="36" t="s">
        <v>70</v>
      </c>
      <c r="B56" s="15" t="s">
        <v>71</v>
      </c>
      <c r="C56" s="16"/>
      <c r="D56" s="16"/>
      <c r="E56" s="17"/>
      <c r="F56" s="18">
        <f t="shared" ref="F56:H56" si="5">F58+F59</f>
        <v>2040133.2999999998</v>
      </c>
      <c r="G56" s="37">
        <f t="shared" si="5"/>
        <v>2112224.4</v>
      </c>
      <c r="H56" s="37">
        <f t="shared" si="5"/>
        <v>2118154.6</v>
      </c>
    </row>
    <row r="57" spans="1:9" s="3" customFormat="1" ht="15.75" x14ac:dyDescent="0.25">
      <c r="A57" s="19"/>
      <c r="B57" s="20" t="s">
        <v>11</v>
      </c>
      <c r="C57" s="21"/>
      <c r="D57" s="21"/>
      <c r="E57" s="22"/>
      <c r="F57" s="24"/>
      <c r="G57" s="38"/>
      <c r="H57" s="38"/>
    </row>
    <row r="58" spans="1:9" s="3" customFormat="1" ht="15.75" x14ac:dyDescent="0.25">
      <c r="A58" s="19"/>
      <c r="B58" s="20" t="s">
        <v>12</v>
      </c>
      <c r="C58" s="21"/>
      <c r="D58" s="21"/>
      <c r="E58" s="22"/>
      <c r="F58" s="24">
        <f t="shared" ref="F58:H58" si="6">F60+F62+F64+F66+F68+F73+F75</f>
        <v>644369.30000000005</v>
      </c>
      <c r="G58" s="29">
        <f>G60+G62+G64+G66+G68+G73+G75</f>
        <v>653793.79999999993</v>
      </c>
      <c r="H58" s="24">
        <f t="shared" si="6"/>
        <v>659723.99999999988</v>
      </c>
    </row>
    <row r="59" spans="1:9" s="3" customFormat="1" ht="15.75" x14ac:dyDescent="0.25">
      <c r="A59" s="19"/>
      <c r="B59" s="39" t="s">
        <v>24</v>
      </c>
      <c r="C59" s="40"/>
      <c r="D59" s="40"/>
      <c r="E59" s="41"/>
      <c r="F59" s="24">
        <f t="shared" ref="F59:H59" si="7">F61+F63+F65+F67+F69+F71+F72+F74</f>
        <v>1395763.9999999998</v>
      </c>
      <c r="G59" s="53">
        <f t="shared" si="7"/>
        <v>1458430.6</v>
      </c>
      <c r="H59" s="24">
        <f t="shared" si="7"/>
        <v>1458430.6</v>
      </c>
    </row>
    <row r="60" spans="1:9" s="3" customFormat="1" ht="30" x14ac:dyDescent="0.25">
      <c r="A60" s="25" t="s">
        <v>70</v>
      </c>
      <c r="B60" s="26" t="s">
        <v>71</v>
      </c>
      <c r="C60" s="27" t="s">
        <v>72</v>
      </c>
      <c r="D60" s="26" t="s">
        <v>73</v>
      </c>
      <c r="E60" s="54" t="s">
        <v>15</v>
      </c>
      <c r="F60" s="29">
        <v>303684.59999999998</v>
      </c>
      <c r="G60" s="29">
        <v>305316</v>
      </c>
      <c r="H60" s="29">
        <v>307870.09999999998</v>
      </c>
    </row>
    <row r="61" spans="1:9" s="3" customFormat="1" ht="30" x14ac:dyDescent="0.25">
      <c r="A61" s="25" t="s">
        <v>70</v>
      </c>
      <c r="B61" s="26" t="s">
        <v>71</v>
      </c>
      <c r="C61" s="27" t="s">
        <v>72</v>
      </c>
      <c r="D61" s="26" t="s">
        <v>73</v>
      </c>
      <c r="E61" s="54" t="s">
        <v>31</v>
      </c>
      <c r="F61" s="29">
        <v>517236.1</v>
      </c>
      <c r="G61" s="29">
        <v>554642</v>
      </c>
      <c r="H61" s="29">
        <v>554642</v>
      </c>
    </row>
    <row r="62" spans="1:9" s="3" customFormat="1" ht="30" x14ac:dyDescent="0.25">
      <c r="A62" s="25" t="s">
        <v>70</v>
      </c>
      <c r="B62" s="26" t="s">
        <v>71</v>
      </c>
      <c r="C62" s="27" t="s">
        <v>74</v>
      </c>
      <c r="D62" s="26" t="s">
        <v>75</v>
      </c>
      <c r="E62" s="55" t="s">
        <v>15</v>
      </c>
      <c r="F62" s="56">
        <v>159749</v>
      </c>
      <c r="G62" s="56">
        <v>165494</v>
      </c>
      <c r="H62" s="56">
        <v>168432.3</v>
      </c>
    </row>
    <row r="63" spans="1:9" s="3" customFormat="1" ht="30" x14ac:dyDescent="0.25">
      <c r="A63" s="25" t="s">
        <v>70</v>
      </c>
      <c r="B63" s="26" t="s">
        <v>71</v>
      </c>
      <c r="C63" s="27" t="s">
        <v>74</v>
      </c>
      <c r="D63" s="26" t="s">
        <v>75</v>
      </c>
      <c r="E63" s="28" t="s">
        <v>31</v>
      </c>
      <c r="F63" s="29">
        <v>783662.1</v>
      </c>
      <c r="G63" s="29">
        <v>804695.6</v>
      </c>
      <c r="H63" s="29">
        <v>804695.6</v>
      </c>
    </row>
    <row r="64" spans="1:9" s="3" customFormat="1" ht="30" x14ac:dyDescent="0.25">
      <c r="A64" s="25" t="s">
        <v>70</v>
      </c>
      <c r="B64" s="26" t="s">
        <v>71</v>
      </c>
      <c r="C64" s="27" t="s">
        <v>76</v>
      </c>
      <c r="D64" s="26" t="s">
        <v>77</v>
      </c>
      <c r="E64" s="28" t="s">
        <v>15</v>
      </c>
      <c r="F64" s="29">
        <v>163211.4</v>
      </c>
      <c r="G64" s="29">
        <v>164805.70000000001</v>
      </c>
      <c r="H64" s="29">
        <v>165017.5</v>
      </c>
    </row>
    <row r="65" spans="1:8" s="3" customFormat="1" ht="30" x14ac:dyDescent="0.25">
      <c r="A65" s="25" t="s">
        <v>70</v>
      </c>
      <c r="B65" s="26" t="s">
        <v>71</v>
      </c>
      <c r="C65" s="27" t="s">
        <v>76</v>
      </c>
      <c r="D65" s="26" t="s">
        <v>77</v>
      </c>
      <c r="E65" s="28" t="s">
        <v>31</v>
      </c>
      <c r="F65" s="29">
        <v>11577.9</v>
      </c>
      <c r="G65" s="29">
        <v>11577.9</v>
      </c>
      <c r="H65" s="29">
        <v>11577.9</v>
      </c>
    </row>
    <row r="66" spans="1:8" s="3" customFormat="1" ht="30" x14ac:dyDescent="0.25">
      <c r="A66" s="25" t="s">
        <v>70</v>
      </c>
      <c r="B66" s="26" t="s">
        <v>71</v>
      </c>
      <c r="C66" s="27" t="s">
        <v>60</v>
      </c>
      <c r="D66" s="26" t="s">
        <v>78</v>
      </c>
      <c r="E66" s="28" t="s">
        <v>15</v>
      </c>
      <c r="F66" s="29">
        <v>2264.9</v>
      </c>
      <c r="G66" s="29">
        <v>2230.6</v>
      </c>
      <c r="H66" s="29">
        <v>2456.6</v>
      </c>
    </row>
    <row r="67" spans="1:8" s="3" customFormat="1" ht="30" hidden="1" x14ac:dyDescent="0.25">
      <c r="A67" s="25" t="s">
        <v>70</v>
      </c>
      <c r="B67" s="26" t="s">
        <v>71</v>
      </c>
      <c r="C67" s="27" t="s">
        <v>60</v>
      </c>
      <c r="D67" s="26" t="s">
        <v>78</v>
      </c>
      <c r="E67" s="28" t="s">
        <v>31</v>
      </c>
      <c r="F67" s="29"/>
      <c r="G67" s="29"/>
      <c r="H67" s="29"/>
    </row>
    <row r="68" spans="1:8" s="3" customFormat="1" ht="30" x14ac:dyDescent="0.25">
      <c r="A68" s="25" t="s">
        <v>70</v>
      </c>
      <c r="B68" s="26" t="s">
        <v>71</v>
      </c>
      <c r="C68" s="27" t="s">
        <v>79</v>
      </c>
      <c r="D68" s="26" t="s">
        <v>80</v>
      </c>
      <c r="E68" s="28" t="s">
        <v>15</v>
      </c>
      <c r="F68" s="44">
        <v>14235.1</v>
      </c>
      <c r="G68" s="44">
        <v>14723.2</v>
      </c>
      <c r="H68" s="44">
        <v>14723.2</v>
      </c>
    </row>
    <row r="69" spans="1:8" s="3" customFormat="1" ht="30" x14ac:dyDescent="0.25">
      <c r="A69" s="25" t="s">
        <v>70</v>
      </c>
      <c r="B69" s="26" t="s">
        <v>71</v>
      </c>
      <c r="C69" s="27" t="s">
        <v>79</v>
      </c>
      <c r="D69" s="26" t="s">
        <v>80</v>
      </c>
      <c r="E69" s="28" t="s">
        <v>31</v>
      </c>
      <c r="F69" s="44">
        <v>3399.2</v>
      </c>
      <c r="G69" s="29">
        <v>3477.3</v>
      </c>
      <c r="H69" s="44">
        <v>3477.3</v>
      </c>
    </row>
    <row r="70" spans="1:8" s="3" customFormat="1" ht="30" hidden="1" x14ac:dyDescent="0.25">
      <c r="A70" s="25" t="s">
        <v>70</v>
      </c>
      <c r="B70" s="26" t="s">
        <v>71</v>
      </c>
      <c r="C70" s="27" t="s">
        <v>62</v>
      </c>
      <c r="D70" s="26" t="s">
        <v>63</v>
      </c>
      <c r="E70" s="28" t="s">
        <v>15</v>
      </c>
      <c r="F70" s="44"/>
      <c r="G70" s="29">
        <v>0</v>
      </c>
      <c r="H70" s="44">
        <v>0</v>
      </c>
    </row>
    <row r="71" spans="1:8" s="3" customFormat="1" ht="30" x14ac:dyDescent="0.25">
      <c r="A71" s="25" t="s">
        <v>70</v>
      </c>
      <c r="B71" s="26" t="s">
        <v>71</v>
      </c>
      <c r="C71" s="27" t="s">
        <v>62</v>
      </c>
      <c r="D71" s="26" t="s">
        <v>63</v>
      </c>
      <c r="E71" s="28" t="s">
        <v>31</v>
      </c>
      <c r="F71" s="44">
        <v>1067.5</v>
      </c>
      <c r="G71" s="29">
        <v>1067.5</v>
      </c>
      <c r="H71" s="44">
        <v>1067.5</v>
      </c>
    </row>
    <row r="72" spans="1:8" s="3" customFormat="1" ht="30" x14ac:dyDescent="0.25">
      <c r="A72" s="25" t="s">
        <v>70</v>
      </c>
      <c r="B72" s="26" t="s">
        <v>71</v>
      </c>
      <c r="C72" s="27" t="s">
        <v>81</v>
      </c>
      <c r="D72" s="26" t="s">
        <v>65</v>
      </c>
      <c r="E72" s="28" t="s">
        <v>31</v>
      </c>
      <c r="F72" s="44">
        <v>78821.2</v>
      </c>
      <c r="G72" s="29">
        <v>82970.3</v>
      </c>
      <c r="H72" s="29">
        <v>82970.3</v>
      </c>
    </row>
    <row r="73" spans="1:8" s="3" customFormat="1" ht="30.75" thickBot="1" x14ac:dyDescent="0.3">
      <c r="A73" s="49" t="s">
        <v>70</v>
      </c>
      <c r="B73" s="50" t="s">
        <v>71</v>
      </c>
      <c r="C73" s="32" t="s">
        <v>66</v>
      </c>
      <c r="D73" s="50" t="s">
        <v>67</v>
      </c>
      <c r="E73" s="52" t="s">
        <v>15</v>
      </c>
      <c r="F73" s="57">
        <v>1224.3</v>
      </c>
      <c r="G73" s="35">
        <v>1224.3</v>
      </c>
      <c r="H73" s="57">
        <v>1224.3</v>
      </c>
    </row>
    <row r="74" spans="1:8" s="3" customFormat="1" ht="45.75" hidden="1" thickBot="1" x14ac:dyDescent="0.3">
      <c r="A74" s="30" t="s">
        <v>70</v>
      </c>
      <c r="B74" s="58" t="s">
        <v>82</v>
      </c>
      <c r="C74" s="51" t="s">
        <v>83</v>
      </c>
      <c r="D74" s="31" t="s">
        <v>84</v>
      </c>
      <c r="E74" s="59" t="s">
        <v>31</v>
      </c>
      <c r="F74" s="60">
        <v>0</v>
      </c>
      <c r="G74" s="61">
        <f t="shared" ref="G70:H74" si="8">F74</f>
        <v>0</v>
      </c>
      <c r="H74" s="60">
        <f t="shared" si="8"/>
        <v>0</v>
      </c>
    </row>
    <row r="75" spans="1:8" s="3" customFormat="1" ht="45.75" hidden="1" thickBot="1" x14ac:dyDescent="0.3">
      <c r="A75" s="49" t="s">
        <v>70</v>
      </c>
      <c r="B75" s="26" t="s">
        <v>82</v>
      </c>
      <c r="C75" s="32" t="s">
        <v>83</v>
      </c>
      <c r="D75" s="50" t="s">
        <v>84</v>
      </c>
      <c r="E75" s="62" t="s">
        <v>15</v>
      </c>
      <c r="F75" s="60">
        <v>0</v>
      </c>
      <c r="G75" s="29">
        <f>F75</f>
        <v>0</v>
      </c>
      <c r="H75" s="29">
        <f>G75</f>
        <v>0</v>
      </c>
    </row>
    <row r="76" spans="1:8" s="66" customFormat="1" ht="24.75" customHeight="1" x14ac:dyDescent="0.2">
      <c r="A76" s="14" t="s">
        <v>85</v>
      </c>
      <c r="B76" s="15" t="s">
        <v>86</v>
      </c>
      <c r="C76" s="63"/>
      <c r="D76" s="63"/>
      <c r="E76" s="64"/>
      <c r="F76" s="18">
        <f t="shared" ref="F76:H76" si="9">F78+F79+F81+F80</f>
        <v>304914.90000000002</v>
      </c>
      <c r="G76" s="65">
        <f t="shared" si="9"/>
        <v>234853.6</v>
      </c>
      <c r="H76" s="65">
        <f t="shared" si="9"/>
        <v>239267</v>
      </c>
    </row>
    <row r="77" spans="1:8" s="66" customFormat="1" ht="16.5" customHeight="1" x14ac:dyDescent="0.25">
      <c r="A77" s="36"/>
      <c r="B77" s="20" t="s">
        <v>87</v>
      </c>
      <c r="C77" s="21"/>
      <c r="D77" s="21"/>
      <c r="E77" s="22"/>
      <c r="F77" s="37"/>
      <c r="G77" s="67"/>
      <c r="H77" s="38"/>
    </row>
    <row r="78" spans="1:8" s="3" customFormat="1" ht="15.75" x14ac:dyDescent="0.25">
      <c r="A78" s="19"/>
      <c r="B78" s="20" t="s">
        <v>12</v>
      </c>
      <c r="C78" s="21"/>
      <c r="D78" s="21"/>
      <c r="E78" s="22"/>
      <c r="F78" s="68">
        <f>SUM(F82+F83+F85+F89+F90)</f>
        <v>228611.1</v>
      </c>
      <c r="G78" s="68">
        <f>SUM(G82+G83+G85+G89+G90)</f>
        <v>229644.2</v>
      </c>
      <c r="H78" s="68">
        <f>SUM(H82+H83+H85+H89+H90)</f>
        <v>234057.60000000001</v>
      </c>
    </row>
    <row r="79" spans="1:8" s="3" customFormat="1" ht="15.75" x14ac:dyDescent="0.25">
      <c r="A79" s="19"/>
      <c r="B79" s="20" t="s">
        <v>24</v>
      </c>
      <c r="C79" s="69"/>
      <c r="D79" s="69"/>
      <c r="E79" s="70"/>
      <c r="F79" s="68">
        <f>SUM(F84+F86)</f>
        <v>76303.8</v>
      </c>
      <c r="G79" s="68">
        <f>SUM(G84+G86)</f>
        <v>5209.3999999999996</v>
      </c>
      <c r="H79" s="68">
        <f>SUM(H84+H86)</f>
        <v>5209.3999999999996</v>
      </c>
    </row>
    <row r="80" spans="1:8" s="3" customFormat="1" ht="15.75" hidden="1" x14ac:dyDescent="0.25">
      <c r="A80" s="19"/>
      <c r="B80" s="20" t="s">
        <v>88</v>
      </c>
      <c r="C80" s="69"/>
      <c r="D80" s="69"/>
      <c r="E80" s="70"/>
      <c r="F80" s="68">
        <f t="shared" ref="F80" si="10">SUM(F87)</f>
        <v>0</v>
      </c>
      <c r="G80" s="38"/>
      <c r="H80" s="38">
        <f t="shared" ref="H80:H90" si="11">G80</f>
        <v>0</v>
      </c>
    </row>
    <row r="81" spans="1:8" s="3" customFormat="1" ht="15.75" hidden="1" x14ac:dyDescent="0.25">
      <c r="A81" s="19"/>
      <c r="B81" s="39" t="s">
        <v>25</v>
      </c>
      <c r="C81" s="71"/>
      <c r="D81" s="71"/>
      <c r="E81" s="62"/>
      <c r="F81" s="68">
        <f t="shared" ref="F81" si="12">F88</f>
        <v>0</v>
      </c>
      <c r="G81" s="38"/>
      <c r="H81" s="38">
        <f t="shared" si="11"/>
        <v>0</v>
      </c>
    </row>
    <row r="82" spans="1:8" s="3" customFormat="1" ht="45" x14ac:dyDescent="0.25">
      <c r="A82" s="25" t="s">
        <v>85</v>
      </c>
      <c r="B82" s="58" t="s">
        <v>86</v>
      </c>
      <c r="C82" s="27" t="s">
        <v>46</v>
      </c>
      <c r="D82" s="26" t="s">
        <v>47</v>
      </c>
      <c r="E82" s="59" t="s">
        <v>15</v>
      </c>
      <c r="F82" s="72">
        <v>50</v>
      </c>
      <c r="G82" s="72">
        <v>50</v>
      </c>
      <c r="H82" s="72">
        <v>50</v>
      </c>
    </row>
    <row r="83" spans="1:8" s="3" customFormat="1" ht="45" x14ac:dyDescent="0.25">
      <c r="A83" s="25" t="s">
        <v>85</v>
      </c>
      <c r="B83" s="58" t="s">
        <v>86</v>
      </c>
      <c r="C83" s="27" t="s">
        <v>76</v>
      </c>
      <c r="D83" s="26" t="s">
        <v>77</v>
      </c>
      <c r="E83" s="59" t="s">
        <v>15</v>
      </c>
      <c r="F83" s="72">
        <v>110807.7</v>
      </c>
      <c r="G83" s="72">
        <v>111399.20000000001</v>
      </c>
      <c r="H83" s="72">
        <v>113663.9</v>
      </c>
    </row>
    <row r="84" spans="1:8" s="3" customFormat="1" ht="45" x14ac:dyDescent="0.25">
      <c r="A84" s="25" t="s">
        <v>85</v>
      </c>
      <c r="B84" s="58" t="s">
        <v>86</v>
      </c>
      <c r="C84" s="27" t="s">
        <v>76</v>
      </c>
      <c r="D84" s="26" t="s">
        <v>77</v>
      </c>
      <c r="E84" s="28" t="s">
        <v>31</v>
      </c>
      <c r="F84" s="29">
        <v>76303.8</v>
      </c>
      <c r="G84" s="72">
        <v>5209.3999999999996</v>
      </c>
      <c r="H84" s="29">
        <v>5209.3999999999996</v>
      </c>
    </row>
    <row r="85" spans="1:8" s="3" customFormat="1" ht="45" x14ac:dyDescent="0.25">
      <c r="A85" s="25" t="s">
        <v>85</v>
      </c>
      <c r="B85" s="58" t="s">
        <v>86</v>
      </c>
      <c r="C85" s="27" t="s">
        <v>89</v>
      </c>
      <c r="D85" s="26" t="s">
        <v>90</v>
      </c>
      <c r="E85" s="59" t="s">
        <v>15</v>
      </c>
      <c r="F85" s="29">
        <v>116453.5</v>
      </c>
      <c r="G85" s="29">
        <v>116895.1</v>
      </c>
      <c r="H85" s="29">
        <v>119043.8</v>
      </c>
    </row>
    <row r="86" spans="1:8" s="3" customFormat="1" ht="45" hidden="1" x14ac:dyDescent="0.25">
      <c r="A86" s="25" t="s">
        <v>85</v>
      </c>
      <c r="B86" s="58" t="s">
        <v>86</v>
      </c>
      <c r="C86" s="27" t="s">
        <v>89</v>
      </c>
      <c r="D86" s="26" t="s">
        <v>90</v>
      </c>
      <c r="E86" s="28" t="s">
        <v>31</v>
      </c>
      <c r="F86" s="29">
        <v>0</v>
      </c>
      <c r="G86" s="72">
        <v>0</v>
      </c>
      <c r="H86" s="29">
        <v>0</v>
      </c>
    </row>
    <row r="87" spans="1:8" s="3" customFormat="1" ht="45" hidden="1" x14ac:dyDescent="0.25">
      <c r="A87" s="25" t="s">
        <v>85</v>
      </c>
      <c r="B87" s="58" t="s">
        <v>91</v>
      </c>
      <c r="C87" s="27" t="s">
        <v>89</v>
      </c>
      <c r="D87" s="26" t="s">
        <v>90</v>
      </c>
      <c r="E87" s="28" t="s">
        <v>92</v>
      </c>
      <c r="F87" s="44"/>
      <c r="G87" s="72">
        <v>0</v>
      </c>
      <c r="H87" s="44">
        <v>0</v>
      </c>
    </row>
    <row r="88" spans="1:8" s="3" customFormat="1" ht="45" hidden="1" x14ac:dyDescent="0.25">
      <c r="A88" s="25" t="s">
        <v>85</v>
      </c>
      <c r="B88" s="58" t="s">
        <v>91</v>
      </c>
      <c r="C88" s="27" t="s">
        <v>89</v>
      </c>
      <c r="D88" s="26" t="s">
        <v>90</v>
      </c>
      <c r="E88" s="26" t="s">
        <v>28</v>
      </c>
      <c r="F88" s="44"/>
      <c r="G88" s="72">
        <v>0</v>
      </c>
      <c r="H88" s="44">
        <v>0</v>
      </c>
    </row>
    <row r="89" spans="1:8" s="3" customFormat="1" ht="45" x14ac:dyDescent="0.25">
      <c r="A89" s="25" t="s">
        <v>85</v>
      </c>
      <c r="B89" s="58" t="s">
        <v>86</v>
      </c>
      <c r="C89" s="27" t="s">
        <v>93</v>
      </c>
      <c r="D89" s="26" t="s">
        <v>94</v>
      </c>
      <c r="E89" s="28" t="s">
        <v>15</v>
      </c>
      <c r="F89" s="29">
        <v>1104.9000000000001</v>
      </c>
      <c r="G89" s="72">
        <v>1104.9000000000001</v>
      </c>
      <c r="H89" s="29">
        <v>1104.9000000000001</v>
      </c>
    </row>
    <row r="90" spans="1:8" s="3" customFormat="1" ht="45.75" thickBot="1" x14ac:dyDescent="0.3">
      <c r="A90" s="49" t="s">
        <v>85</v>
      </c>
      <c r="B90" s="31" t="s">
        <v>86</v>
      </c>
      <c r="C90" s="32" t="s">
        <v>66</v>
      </c>
      <c r="D90" s="50" t="s">
        <v>84</v>
      </c>
      <c r="E90" s="52" t="s">
        <v>15</v>
      </c>
      <c r="F90" s="57">
        <v>195</v>
      </c>
      <c r="G90" s="72">
        <v>195</v>
      </c>
      <c r="H90" s="57">
        <v>195</v>
      </c>
    </row>
    <row r="91" spans="1:8" s="3" customFormat="1" ht="15.75" x14ac:dyDescent="0.25">
      <c r="A91" s="73" t="s">
        <v>95</v>
      </c>
      <c r="B91" s="15" t="s">
        <v>96</v>
      </c>
      <c r="C91" s="63"/>
      <c r="D91" s="63"/>
      <c r="E91" s="64"/>
      <c r="F91" s="18">
        <f t="shared" ref="F91:H91" si="13">F93</f>
        <v>4849.6000000000004</v>
      </c>
      <c r="G91" s="18">
        <f t="shared" si="13"/>
        <v>4849.6000000000004</v>
      </c>
      <c r="H91" s="65">
        <f t="shared" si="13"/>
        <v>4849.6000000000004</v>
      </c>
    </row>
    <row r="92" spans="1:8" s="3" customFormat="1" ht="15.75" x14ac:dyDescent="0.25">
      <c r="A92" s="19"/>
      <c r="B92" s="20" t="s">
        <v>11</v>
      </c>
      <c r="C92" s="69"/>
      <c r="D92" s="69"/>
      <c r="E92" s="70"/>
      <c r="F92" s="23"/>
      <c r="G92" s="38"/>
      <c r="H92" s="38"/>
    </row>
    <row r="93" spans="1:8" s="3" customFormat="1" ht="15.75" x14ac:dyDescent="0.25">
      <c r="A93" s="74"/>
      <c r="B93" s="20" t="s">
        <v>12</v>
      </c>
      <c r="C93" s="21"/>
      <c r="D93" s="21"/>
      <c r="E93" s="22"/>
      <c r="F93" s="68">
        <f>F94</f>
        <v>4849.6000000000004</v>
      </c>
      <c r="G93" s="68">
        <f t="shared" ref="G93:H93" si="14">G94</f>
        <v>4849.6000000000004</v>
      </c>
      <c r="H93" s="68">
        <f t="shared" si="14"/>
        <v>4849.6000000000004</v>
      </c>
    </row>
    <row r="94" spans="1:8" s="3" customFormat="1" ht="62.25" customHeight="1" x14ac:dyDescent="0.25">
      <c r="A94" s="75" t="s">
        <v>95</v>
      </c>
      <c r="B94" s="58" t="s">
        <v>96</v>
      </c>
      <c r="C94" s="43" t="s">
        <v>97</v>
      </c>
      <c r="D94" s="76" t="s">
        <v>98</v>
      </c>
      <c r="E94" s="59" t="s">
        <v>15</v>
      </c>
      <c r="F94" s="77">
        <v>4849.6000000000004</v>
      </c>
      <c r="G94" s="77">
        <v>4849.6000000000004</v>
      </c>
      <c r="H94" s="77">
        <v>4849.6000000000004</v>
      </c>
    </row>
    <row r="95" spans="1:8" s="3" customFormat="1" ht="15.75" x14ac:dyDescent="0.25">
      <c r="A95" s="73" t="s">
        <v>99</v>
      </c>
      <c r="B95" s="78" t="s">
        <v>100</v>
      </c>
      <c r="C95" s="79"/>
      <c r="D95" s="79"/>
      <c r="E95" s="80"/>
      <c r="F95" s="37">
        <f>F97+F100</f>
        <v>1559.3</v>
      </c>
      <c r="G95" s="37">
        <f>G97+G100</f>
        <v>1150.3</v>
      </c>
      <c r="H95" s="37">
        <f>H97+H100</f>
        <v>1150.3</v>
      </c>
    </row>
    <row r="96" spans="1:8" s="3" customFormat="1" ht="15.75" x14ac:dyDescent="0.25">
      <c r="A96" s="19"/>
      <c r="B96" s="20" t="s">
        <v>11</v>
      </c>
      <c r="C96" s="69"/>
      <c r="D96" s="69"/>
      <c r="E96" s="70"/>
      <c r="F96" s="23"/>
      <c r="G96" s="38"/>
      <c r="H96" s="38"/>
    </row>
    <row r="97" spans="1:8" s="3" customFormat="1" ht="15.75" x14ac:dyDescent="0.25">
      <c r="A97" s="74"/>
      <c r="B97" s="20" t="s">
        <v>12</v>
      </c>
      <c r="C97" s="21"/>
      <c r="D97" s="21"/>
      <c r="E97" s="22"/>
      <c r="F97" s="81">
        <f>F99</f>
        <v>1559.3</v>
      </c>
      <c r="G97" s="81">
        <f t="shared" ref="G97:H97" si="15">G99</f>
        <v>1150.3</v>
      </c>
      <c r="H97" s="81">
        <f t="shared" si="15"/>
        <v>1150.3</v>
      </c>
    </row>
    <row r="98" spans="1:8" s="3" customFormat="1" ht="15.75" x14ac:dyDescent="0.25">
      <c r="A98" s="74"/>
      <c r="B98" s="82" t="s">
        <v>24</v>
      </c>
      <c r="C98" s="83"/>
      <c r="D98" s="83"/>
      <c r="E98" s="84"/>
      <c r="F98" s="81">
        <f>F100</f>
        <v>0</v>
      </c>
      <c r="G98" s="81">
        <f>G100</f>
        <v>0</v>
      </c>
      <c r="H98" s="81">
        <f>H100</f>
        <v>0</v>
      </c>
    </row>
    <row r="99" spans="1:8" s="3" customFormat="1" ht="45" x14ac:dyDescent="0.25">
      <c r="A99" s="75" t="s">
        <v>99</v>
      </c>
      <c r="B99" s="58" t="s">
        <v>100</v>
      </c>
      <c r="C99" s="43" t="s">
        <v>18</v>
      </c>
      <c r="D99" s="26" t="s">
        <v>19</v>
      </c>
      <c r="E99" s="59" t="s">
        <v>15</v>
      </c>
      <c r="F99" s="85">
        <v>1559.3</v>
      </c>
      <c r="G99" s="77">
        <v>1150.3</v>
      </c>
      <c r="H99" s="77">
        <f t="shared" ref="H99" si="16">G99</f>
        <v>1150.3</v>
      </c>
    </row>
    <row r="100" spans="1:8" s="3" customFormat="1" ht="45" hidden="1" x14ac:dyDescent="0.25">
      <c r="A100" s="75" t="s">
        <v>99</v>
      </c>
      <c r="B100" s="58" t="s">
        <v>100</v>
      </c>
      <c r="C100" s="27" t="s">
        <v>62</v>
      </c>
      <c r="D100" s="26" t="s">
        <v>63</v>
      </c>
      <c r="E100" s="28" t="s">
        <v>31</v>
      </c>
      <c r="F100" s="85"/>
      <c r="G100" s="85"/>
      <c r="H100" s="85"/>
    </row>
    <row r="101" spans="1:8" s="66" customFormat="1" ht="15.75" x14ac:dyDescent="0.2">
      <c r="A101" s="73" t="s">
        <v>101</v>
      </c>
      <c r="B101" s="78" t="s">
        <v>102</v>
      </c>
      <c r="C101" s="79"/>
      <c r="D101" s="79"/>
      <c r="E101" s="80"/>
      <c r="F101" s="37">
        <f>F103+F104</f>
        <v>8009.8</v>
      </c>
      <c r="G101" s="37">
        <f t="shared" ref="G101:H101" si="17">G103+G104</f>
        <v>8009.8</v>
      </c>
      <c r="H101" s="37">
        <f t="shared" si="17"/>
        <v>8009.8</v>
      </c>
    </row>
    <row r="102" spans="1:8" s="3" customFormat="1" ht="15.75" x14ac:dyDescent="0.25">
      <c r="A102" s="19"/>
      <c r="B102" s="20" t="s">
        <v>11</v>
      </c>
      <c r="C102" s="69"/>
      <c r="D102" s="69"/>
      <c r="E102" s="70"/>
      <c r="F102" s="23"/>
      <c r="G102" s="38"/>
      <c r="H102" s="38"/>
    </row>
    <row r="103" spans="1:8" s="3" customFormat="1" ht="15.75" x14ac:dyDescent="0.25">
      <c r="A103" s="74"/>
      <c r="B103" s="20" t="s">
        <v>12</v>
      </c>
      <c r="C103" s="21"/>
      <c r="D103" s="21"/>
      <c r="E103" s="22"/>
      <c r="F103" s="81">
        <f>F105</f>
        <v>455</v>
      </c>
      <c r="G103" s="81">
        <f t="shared" ref="G103:H104" si="18">G105</f>
        <v>455</v>
      </c>
      <c r="H103" s="81">
        <f t="shared" si="18"/>
        <v>455</v>
      </c>
    </row>
    <row r="104" spans="1:8" s="3" customFormat="1" ht="15.75" x14ac:dyDescent="0.25">
      <c r="A104" s="74"/>
      <c r="B104" s="82" t="s">
        <v>24</v>
      </c>
      <c r="C104" s="86"/>
      <c r="D104" s="86"/>
      <c r="E104" s="87"/>
      <c r="F104" s="81">
        <f>F106</f>
        <v>7554.8</v>
      </c>
      <c r="G104" s="81">
        <f t="shared" si="18"/>
        <v>7554.8</v>
      </c>
      <c r="H104" s="81">
        <f t="shared" si="18"/>
        <v>7554.8</v>
      </c>
    </row>
    <row r="105" spans="1:8" s="3" customFormat="1" ht="45" x14ac:dyDescent="0.25">
      <c r="A105" s="75" t="s">
        <v>101</v>
      </c>
      <c r="B105" s="26" t="s">
        <v>100</v>
      </c>
      <c r="C105" s="27" t="s">
        <v>18</v>
      </c>
      <c r="D105" s="26" t="s">
        <v>19</v>
      </c>
      <c r="E105" s="28" t="s">
        <v>15</v>
      </c>
      <c r="F105" s="77">
        <v>455</v>
      </c>
      <c r="G105" s="77">
        <f>F105</f>
        <v>455</v>
      </c>
      <c r="H105" s="77">
        <f t="shared" ref="H105" si="19">G105</f>
        <v>455</v>
      </c>
    </row>
    <row r="106" spans="1:8" s="3" customFormat="1" ht="54" customHeight="1" thickBot="1" x14ac:dyDescent="0.3">
      <c r="A106" s="75"/>
      <c r="B106" s="26" t="s">
        <v>100</v>
      </c>
      <c r="C106" s="27" t="s">
        <v>62</v>
      </c>
      <c r="D106" s="26" t="s">
        <v>63</v>
      </c>
      <c r="E106" s="28" t="s">
        <v>31</v>
      </c>
      <c r="F106" s="77">
        <v>7554.8</v>
      </c>
      <c r="G106" s="77">
        <v>7554.8</v>
      </c>
      <c r="H106" s="77">
        <f>7554.8</f>
        <v>7554.8</v>
      </c>
    </row>
    <row r="107" spans="1:8" s="66" customFormat="1" ht="15.75" x14ac:dyDescent="0.2">
      <c r="A107" s="88" t="s">
        <v>103</v>
      </c>
      <c r="B107" s="89" t="s">
        <v>104</v>
      </c>
      <c r="C107" s="89"/>
      <c r="D107" s="89"/>
      <c r="E107" s="89"/>
      <c r="F107" s="65">
        <f t="shared" ref="F107:H107" si="20">F109+F110</f>
        <v>187195.59999999998</v>
      </c>
      <c r="G107" s="65">
        <f>G109+G110</f>
        <v>188772.59999999998</v>
      </c>
      <c r="H107" s="65">
        <f t="shared" si="20"/>
        <v>188772.59999999998</v>
      </c>
    </row>
    <row r="108" spans="1:8" s="3" customFormat="1" ht="15.75" x14ac:dyDescent="0.25">
      <c r="A108" s="19"/>
      <c r="B108" s="20" t="s">
        <v>11</v>
      </c>
      <c r="C108" s="69"/>
      <c r="D108" s="69"/>
      <c r="E108" s="70"/>
      <c r="F108" s="24"/>
      <c r="G108" s="38"/>
      <c r="H108" s="38"/>
    </row>
    <row r="109" spans="1:8" s="3" customFormat="1" ht="15.75" x14ac:dyDescent="0.25">
      <c r="A109" s="19"/>
      <c r="B109" s="20" t="s">
        <v>12</v>
      </c>
      <c r="C109" s="21"/>
      <c r="D109" s="21"/>
      <c r="E109" s="22"/>
      <c r="F109" s="68">
        <f>F111+F113+F115+F112</f>
        <v>49440.5</v>
      </c>
      <c r="G109" s="68">
        <f t="shared" ref="G109:H109" si="21">G111+G113+G115+G112</f>
        <v>51118.2</v>
      </c>
      <c r="H109" s="68">
        <f t="shared" si="21"/>
        <v>51118.2</v>
      </c>
    </row>
    <row r="110" spans="1:8" s="3" customFormat="1" ht="15.75" x14ac:dyDescent="0.25">
      <c r="A110" s="19"/>
      <c r="B110" s="82" t="s">
        <v>24</v>
      </c>
      <c r="C110" s="83"/>
      <c r="D110" s="83"/>
      <c r="E110" s="84"/>
      <c r="F110" s="68">
        <f>F114+F116</f>
        <v>137755.09999999998</v>
      </c>
      <c r="G110" s="68">
        <f t="shared" ref="G110:H110" si="22">G114+G116</f>
        <v>137654.39999999999</v>
      </c>
      <c r="H110" s="68">
        <f t="shared" si="22"/>
        <v>137654.39999999999</v>
      </c>
    </row>
    <row r="111" spans="1:8" s="3" customFormat="1" ht="30" x14ac:dyDescent="0.25">
      <c r="A111" s="25" t="s">
        <v>103</v>
      </c>
      <c r="B111" s="58" t="s">
        <v>104</v>
      </c>
      <c r="C111" s="43" t="s">
        <v>105</v>
      </c>
      <c r="D111" s="58" t="s">
        <v>106</v>
      </c>
      <c r="E111" s="59" t="s">
        <v>15</v>
      </c>
      <c r="F111" s="90">
        <v>5000</v>
      </c>
      <c r="G111" s="90">
        <v>5000</v>
      </c>
      <c r="H111" s="90">
        <v>5000</v>
      </c>
    </row>
    <row r="112" spans="1:8" s="3" customFormat="1" ht="30" hidden="1" x14ac:dyDescent="0.25">
      <c r="A112" s="25" t="s">
        <v>103</v>
      </c>
      <c r="B112" s="58" t="s">
        <v>104</v>
      </c>
      <c r="C112" s="43" t="s">
        <v>107</v>
      </c>
      <c r="D112" s="91" t="s">
        <v>108</v>
      </c>
      <c r="E112" s="59" t="s">
        <v>15</v>
      </c>
      <c r="F112" s="90"/>
      <c r="G112" s="90"/>
      <c r="H112" s="90"/>
    </row>
    <row r="113" spans="1:9" s="3" customFormat="1" ht="45" x14ac:dyDescent="0.25">
      <c r="A113" s="25" t="s">
        <v>103</v>
      </c>
      <c r="B113" s="58" t="s">
        <v>104</v>
      </c>
      <c r="C113" s="27" t="s">
        <v>109</v>
      </c>
      <c r="D113" s="26" t="s">
        <v>110</v>
      </c>
      <c r="E113" s="28" t="s">
        <v>15</v>
      </c>
      <c r="F113" s="92">
        <v>14440.5</v>
      </c>
      <c r="G113" s="92">
        <v>14416.3</v>
      </c>
      <c r="H113" s="92">
        <v>14416.3</v>
      </c>
    </row>
    <row r="114" spans="1:9" s="3" customFormat="1" ht="45" x14ac:dyDescent="0.25">
      <c r="A114" s="25" t="s">
        <v>103</v>
      </c>
      <c r="B114" s="58" t="s">
        <v>104</v>
      </c>
      <c r="C114" s="27" t="s">
        <v>109</v>
      </c>
      <c r="D114" s="26" t="s">
        <v>110</v>
      </c>
      <c r="E114" s="28" t="s">
        <v>31</v>
      </c>
      <c r="F114" s="92">
        <v>102614.39999999999</v>
      </c>
      <c r="G114" s="90">
        <v>102513.7</v>
      </c>
      <c r="H114" s="92">
        <f>G114</f>
        <v>102513.7</v>
      </c>
    </row>
    <row r="115" spans="1:9" s="3" customFormat="1" ht="30" x14ac:dyDescent="0.25">
      <c r="A115" s="25" t="s">
        <v>103</v>
      </c>
      <c r="B115" s="58" t="s">
        <v>104</v>
      </c>
      <c r="C115" s="27" t="s">
        <v>111</v>
      </c>
      <c r="D115" s="26" t="s">
        <v>112</v>
      </c>
      <c r="E115" s="28" t="s">
        <v>15</v>
      </c>
      <c r="F115" s="77">
        <v>30000</v>
      </c>
      <c r="G115" s="77">
        <v>31701.9</v>
      </c>
      <c r="H115" s="77">
        <v>31701.9</v>
      </c>
    </row>
    <row r="116" spans="1:9" s="3" customFormat="1" ht="30.75" thickBot="1" x14ac:dyDescent="0.3">
      <c r="A116" s="49" t="s">
        <v>103</v>
      </c>
      <c r="B116" s="58" t="s">
        <v>104</v>
      </c>
      <c r="C116" s="32" t="s">
        <v>111</v>
      </c>
      <c r="D116" s="50" t="s">
        <v>112</v>
      </c>
      <c r="E116" s="52" t="s">
        <v>31</v>
      </c>
      <c r="F116" s="93">
        <v>35140.699999999997</v>
      </c>
      <c r="G116" s="93">
        <v>35140.699999999997</v>
      </c>
      <c r="H116" s="93">
        <f>G116</f>
        <v>35140.699999999997</v>
      </c>
    </row>
    <row r="117" spans="1:9" s="3" customFormat="1" ht="16.5" thickBot="1" x14ac:dyDescent="0.3">
      <c r="A117" s="94"/>
      <c r="B117" s="95" t="s">
        <v>113</v>
      </c>
      <c r="C117" s="95"/>
      <c r="D117" s="95"/>
      <c r="E117" s="95"/>
      <c r="F117" s="96">
        <f>F8+F15+F56+F76+F91+F95+F101+F107</f>
        <v>3758887.4999999995</v>
      </c>
      <c r="G117" s="96">
        <f>G8+G15+G56+G76+G91+G95+G101+G107</f>
        <v>3111453.6</v>
      </c>
      <c r="H117" s="96">
        <f>H8+H15+H56+H76+H91+H95+H101+H107</f>
        <v>3126339.4</v>
      </c>
      <c r="I117" s="97"/>
    </row>
    <row r="118" spans="1:9" ht="15.75" x14ac:dyDescent="0.25">
      <c r="A118" s="19"/>
      <c r="B118" s="20" t="s">
        <v>11</v>
      </c>
      <c r="C118" s="69"/>
      <c r="D118" s="69"/>
      <c r="E118" s="70"/>
      <c r="F118" s="23"/>
      <c r="I118" s="3"/>
    </row>
    <row r="119" spans="1:9" ht="15.75" x14ac:dyDescent="0.25">
      <c r="A119" s="28"/>
      <c r="B119" s="98" t="s">
        <v>12</v>
      </c>
      <c r="C119" s="99"/>
      <c r="D119" s="99"/>
      <c r="E119" s="99"/>
      <c r="F119" s="24">
        <f>F10+F17+F58+F78+F93+F97+F103+F109</f>
        <v>1422080.8000000003</v>
      </c>
      <c r="G119" s="24">
        <f>G10+G17+G58+G78+G93+G97+G103+G109</f>
        <v>1415751.3</v>
      </c>
      <c r="H119" s="24">
        <f>H10+H17+H58+H78+H93+H97+H103+H109</f>
        <v>1430637.1</v>
      </c>
      <c r="I119" s="97"/>
    </row>
    <row r="120" spans="1:9" ht="15.75" x14ac:dyDescent="0.25">
      <c r="A120" s="100"/>
      <c r="B120" s="20" t="s">
        <v>24</v>
      </c>
      <c r="C120" s="69"/>
      <c r="D120" s="69"/>
      <c r="E120" s="70"/>
      <c r="F120" s="29">
        <f>F18+F59+F79+F98+F110+F104</f>
        <v>2336806.6999999997</v>
      </c>
      <c r="G120" s="29">
        <f>G18+G59+G79+G98+G110+G104</f>
        <v>1695702.3</v>
      </c>
      <c r="H120" s="29">
        <f>H18+H59+H79+H98+H110+H104</f>
        <v>1695702.3</v>
      </c>
      <c r="I120" s="3"/>
    </row>
    <row r="121" spans="1:9" x14ac:dyDescent="0.25">
      <c r="A121" s="3"/>
      <c r="B121" s="3"/>
      <c r="C121" s="3"/>
      <c r="D121" s="5"/>
    </row>
    <row r="122" spans="1:9" ht="18.75" x14ac:dyDescent="0.3">
      <c r="A122" s="3"/>
      <c r="B122" s="3"/>
      <c r="C122" s="3"/>
      <c r="D122" s="5"/>
      <c r="E122" s="101"/>
      <c r="F122" s="103"/>
      <c r="G122" s="103"/>
      <c r="H122" s="103"/>
    </row>
    <row r="123" spans="1:9" ht="18.75" x14ac:dyDescent="0.3">
      <c r="A123" s="1"/>
      <c r="B123" s="2"/>
      <c r="C123" s="3"/>
      <c r="D123" s="2"/>
      <c r="E123" s="101"/>
      <c r="F123" s="112"/>
      <c r="G123" s="104"/>
      <c r="H123" s="104"/>
      <c r="I123" s="3"/>
    </row>
    <row r="124" spans="1:9" ht="18.75" x14ac:dyDescent="0.3">
      <c r="A124" s="1"/>
      <c r="B124" s="2"/>
      <c r="C124" s="3"/>
      <c r="D124" s="2"/>
      <c r="E124" s="101"/>
      <c r="F124" s="112"/>
      <c r="G124" s="104"/>
      <c r="H124" s="104"/>
      <c r="I124" s="3"/>
    </row>
    <row r="125" spans="1:9" ht="18.75" x14ac:dyDescent="0.3">
      <c r="A125" s="1"/>
      <c r="B125" s="2"/>
      <c r="C125" s="3"/>
      <c r="D125" s="105"/>
      <c r="E125" s="101"/>
      <c r="F125" s="103"/>
      <c r="G125" s="103"/>
      <c r="H125" s="103"/>
      <c r="I125" s="3"/>
    </row>
    <row r="126" spans="1:9" ht="18.75" x14ac:dyDescent="0.3">
      <c r="A126" s="1"/>
      <c r="B126" s="2"/>
      <c r="C126" s="3"/>
      <c r="D126" s="105"/>
      <c r="E126" s="101"/>
      <c r="F126" s="112"/>
      <c r="G126" s="103"/>
      <c r="H126" s="103"/>
      <c r="I126" s="3"/>
    </row>
    <row r="127" spans="1:9" ht="18.75" x14ac:dyDescent="0.3">
      <c r="A127" s="1"/>
      <c r="B127" s="2"/>
      <c r="C127" s="3"/>
      <c r="D127" s="105"/>
      <c r="E127" s="101"/>
      <c r="F127" s="103"/>
      <c r="G127" s="103"/>
      <c r="H127" s="103"/>
      <c r="I127" s="3"/>
    </row>
    <row r="128" spans="1:9" ht="18.75" x14ac:dyDescent="0.3">
      <c r="A128" s="1"/>
      <c r="B128" s="2"/>
      <c r="C128" s="3"/>
      <c r="D128" s="105"/>
      <c r="E128" s="102"/>
      <c r="F128" s="103"/>
      <c r="G128" s="103"/>
      <c r="H128" s="103"/>
      <c r="I128" s="3"/>
    </row>
    <row r="129" spans="1:9" ht="35.450000000000003" customHeight="1" x14ac:dyDescent="0.3">
      <c r="A129" s="1"/>
      <c r="B129" s="2"/>
      <c r="C129" s="3"/>
      <c r="D129" s="105"/>
      <c r="E129" s="106"/>
      <c r="F129" s="103"/>
      <c r="G129" s="103"/>
      <c r="H129" s="103"/>
      <c r="I129" s="3"/>
    </row>
    <row r="130" spans="1:9" x14ac:dyDescent="0.25">
      <c r="A130" s="1"/>
      <c r="B130" s="2"/>
      <c r="C130" s="3"/>
      <c r="D130" s="2"/>
      <c r="E130" s="107"/>
      <c r="F130" s="108"/>
      <c r="G130" s="97"/>
      <c r="H130" s="97"/>
      <c r="I130" s="3"/>
    </row>
    <row r="131" spans="1:9" x14ac:dyDescent="0.25">
      <c r="A131" s="1"/>
      <c r="B131" s="2"/>
      <c r="C131" s="3"/>
      <c r="D131" s="105"/>
      <c r="E131" s="109"/>
      <c r="I131" s="3"/>
    </row>
    <row r="132" spans="1:9" x14ac:dyDescent="0.25">
      <c r="A132" s="1"/>
      <c r="B132" s="2"/>
      <c r="C132" s="3"/>
      <c r="D132" s="105"/>
      <c r="E132" s="109"/>
      <c r="G132" s="110"/>
      <c r="H132" s="110"/>
      <c r="I132" s="3"/>
    </row>
    <row r="135" spans="1:9" x14ac:dyDescent="0.25">
      <c r="G135" s="97"/>
      <c r="H135" s="97"/>
    </row>
    <row r="136" spans="1:9" x14ac:dyDescent="0.25">
      <c r="D136" s="111"/>
      <c r="F136" s="97"/>
      <c r="G136" s="97"/>
      <c r="H136" s="97"/>
    </row>
    <row r="138" spans="1:9" x14ac:dyDescent="0.25">
      <c r="F138" s="97"/>
      <c r="G138" s="97"/>
      <c r="H138" s="97"/>
    </row>
    <row r="140" spans="1:9" x14ac:dyDescent="0.25">
      <c r="F140" s="97"/>
    </row>
  </sheetData>
  <autoFilter ref="A7:F117" xr:uid="{00000000-0009-0000-0000-000004000000}"/>
  <mergeCells count="39">
    <mergeCell ref="B119:E119"/>
    <mergeCell ref="B120:E120"/>
    <mergeCell ref="B103:E103"/>
    <mergeCell ref="B107:E107"/>
    <mergeCell ref="B108:E108"/>
    <mergeCell ref="B109:E109"/>
    <mergeCell ref="B117:E117"/>
    <mergeCell ref="B118:E118"/>
    <mergeCell ref="B93:E93"/>
    <mergeCell ref="B95:E95"/>
    <mergeCell ref="B96:E96"/>
    <mergeCell ref="B97:E97"/>
    <mergeCell ref="B101:E101"/>
    <mergeCell ref="B102:E102"/>
    <mergeCell ref="B77:E77"/>
    <mergeCell ref="B78:E78"/>
    <mergeCell ref="B79:E79"/>
    <mergeCell ref="B80:E80"/>
    <mergeCell ref="B91:E91"/>
    <mergeCell ref="B92:E92"/>
    <mergeCell ref="B16:E16"/>
    <mergeCell ref="B17:E17"/>
    <mergeCell ref="B56:E56"/>
    <mergeCell ref="B57:E57"/>
    <mergeCell ref="B58:E58"/>
    <mergeCell ref="B76:E76"/>
    <mergeCell ref="G6:G7"/>
    <mergeCell ref="H6:H7"/>
    <mergeCell ref="B8:E8"/>
    <mergeCell ref="B9:E9"/>
    <mergeCell ref="B10:E10"/>
    <mergeCell ref="B15:E15"/>
    <mergeCell ref="A3:F3"/>
    <mergeCell ref="A6:A7"/>
    <mergeCell ref="B6:B7"/>
    <mergeCell ref="C6:C7"/>
    <mergeCell ref="D6:D7"/>
    <mergeCell ref="E6:E7"/>
    <mergeCell ref="F6:F7"/>
  </mergeCells>
  <printOptions horizontalCentered="1"/>
  <pageMargins left="0.27559055118110237" right="0.23622047244094491" top="0.31496062992125984" bottom="0.35433070866141736" header="0.27559055118110237" footer="0.19685039370078741"/>
  <pageSetup paperSize="9" scale="58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12.10.2023</vt:lpstr>
      <vt:lpstr>'12.10.2023'!Заголовки_для_печати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ufin451</dc:creator>
  <cp:lastModifiedBy>ufin451</cp:lastModifiedBy>
  <dcterms:created xsi:type="dcterms:W3CDTF">2023-10-12T12:30:21Z</dcterms:created>
  <dcterms:modified xsi:type="dcterms:W3CDTF">2023-10-12T12:34:29Z</dcterms:modified>
</cp:coreProperties>
</file>